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updateLinks="never" defaultThemeVersion="166925"/>
  <mc:AlternateContent xmlns:mc="http://schemas.openxmlformats.org/markup-compatibility/2006">
    <mc:Choice Requires="x15">
      <x15ac:absPath xmlns:x15ac="http://schemas.microsoft.com/office/spreadsheetml/2010/11/ac" url="C:\Users\kristina.nehilcova\Desktop\"/>
    </mc:Choice>
  </mc:AlternateContent>
  <xr:revisionPtr revIDLastSave="0" documentId="13_ncr:1_{8B36E0EE-9EF6-4ED1-92B0-75A6EB963992}" xr6:coauthVersionLast="36" xr6:coauthVersionMax="36" xr10:uidLastSave="{00000000-0000-0000-0000-000000000000}"/>
  <bookViews>
    <workbookView xWindow="0" yWindow="0" windowWidth="19200" windowHeight="9350" firstSheet="1" activeTab="1" xr2:uid="{00000000-000D-0000-FFFF-FFFF00000000}"/>
  </bookViews>
  <sheets>
    <sheet name="číselníky" sheetId="4" state="hidden" r:id="rId1"/>
    <sheet name="POKYNY" sheetId="11" r:id="rId2"/>
    <sheet name="IDENTIFIKAČNÍ ÚDAJE PROJEKTU" sheetId="5" r:id="rId3"/>
    <sheet name="UCHAZEČI" sheetId="6" r:id="rId4"/>
    <sheet name="VÝSLEDKY" sheetId="7" r:id="rId5"/>
    <sheet name="Fin. plán 1 (hlavní uchazeč)" sheetId="10" r:id="rId6"/>
    <sheet name="Fin. plán 2 (další účastník 1)" sheetId="9" r:id="rId7"/>
    <sheet name="Fin. plán 3 (další účastník 2)" sheetId="12" r:id="rId8"/>
    <sheet name="FINANČNÍ PLÁN-CELKEM" sheetId="3" r:id="rId9"/>
    <sheet name="PŘÍLOHY ZA PROJEKT" sheetId="8" r:id="rId10"/>
  </sheets>
  <externalReferences>
    <externalReference r:id="rId11"/>
    <externalReference r:id="rId12"/>
    <externalReference r:id="rId13"/>
    <externalReference r:id="rId14"/>
  </externalReferences>
  <definedNames>
    <definedName name="ANONE">číselníky!$C$2:$C$4</definedName>
    <definedName name="AV_EV">číselníky!$AA$2:$AE$5</definedName>
    <definedName name="avev">číselníky!$I$2:$I$4</definedName>
    <definedName name="CEP">číselníky!$A$2:$A$124</definedName>
    <definedName name="cileNPOV" localSheetId="2">[1]číselníky!$G$2:$G$172</definedName>
    <definedName name="cileNPOV" localSheetId="1">[1]číselníky!$G$2:$G$172</definedName>
    <definedName name="cileNPOV" localSheetId="9">[1]číselníky!$G$2:$G$172</definedName>
    <definedName name="cileNPOV" localSheetId="3">[1]číselníky!$G$2:$G$172</definedName>
    <definedName name="cileNPOV" localSheetId="4">[1]číselníky!$G$2:$G$172</definedName>
    <definedName name="cileNPOV">číselníky!$F$2:$F$172</definedName>
    <definedName name="duvernost">číselníky!$D$2:$D$4</definedName>
    <definedName name="kraje">číselníky!$P$2:$P$16</definedName>
    <definedName name="kurz">číselníky!$O$2</definedName>
    <definedName name="mesic_konec">číselníky!$S$2:$S$14</definedName>
    <definedName name="mesic_zacatek">číselníky!$R$2:$R$5</definedName>
    <definedName name="npov">číselníky!$E$2:$E$4</definedName>
    <definedName name="okresy">číselníky!$Q$2:$Q$79</definedName>
    <definedName name="podpora_celkem">'FINANČNÍ PLÁN-CELKEM'!$F$20</definedName>
    <definedName name="podtyporganizace">číselníky!$K$2:$K$6</definedName>
    <definedName name="pravni_forma" localSheetId="2">[1]číselníky!$O$2:$O$8</definedName>
    <definedName name="pravni_forma" localSheetId="1">[1]číselníky!$O$2:$O$8</definedName>
    <definedName name="pravni_forma" localSheetId="9">[1]číselníky!$O$2:$O$8</definedName>
    <definedName name="pravni_forma" localSheetId="3">[1]číselníky!$O$2:$O$8</definedName>
    <definedName name="pravni_forma" localSheetId="4">[1]číselníky!$O$2:$O$8</definedName>
    <definedName name="pravni_forma">číselníky!$N$2:$N$8</definedName>
    <definedName name="resitele">číselníky!$H$2:$H$4</definedName>
    <definedName name="rezie">číselníky!$M$2:$M$4</definedName>
    <definedName name="rok_konec">číselníky!$T$2:$T$4</definedName>
    <definedName name="rok_zacatek">číselníky!$U$2:$U$3</definedName>
    <definedName name="roleuchazece">číselníky!$L$2:$L$3</definedName>
    <definedName name="typorganizace">číselníky!$J$2:$J$4</definedName>
    <definedName name="VysledkyPodporovane" localSheetId="2">[1]číselníky!$H$2:$H$13</definedName>
    <definedName name="VysledkyPodporovane" localSheetId="1">[1]číselníky!$H$2:$H$13</definedName>
    <definedName name="VysledkyPodporovane" localSheetId="9">[1]číselníky!$H$2:$H$13</definedName>
    <definedName name="VysledkyPodporovane" localSheetId="3">[1]číselníky!$H$2:$H$13</definedName>
    <definedName name="VysledkyPodporovane" localSheetId="4">[1]číselníky!$H$2:$H$13</definedName>
    <definedName name="VysledkyPodporovane">číselníky!$G$2:$G$13</definedName>
  </definedNames>
  <calcPr calcId="191029"/>
</workbook>
</file>

<file path=xl/calcChain.xml><?xml version="1.0" encoding="utf-8"?>
<calcChain xmlns="http://schemas.openxmlformats.org/spreadsheetml/2006/main">
  <c r="E50" i="12" l="1"/>
  <c r="D31" i="9"/>
  <c r="C48" i="10"/>
  <c r="C73" i="10" s="1"/>
  <c r="E17" i="3" l="1"/>
  <c r="D17" i="3"/>
  <c r="C17" i="3"/>
  <c r="E12" i="3"/>
  <c r="E9" i="3"/>
  <c r="E10" i="3"/>
  <c r="E11" i="3"/>
  <c r="E8" i="3"/>
  <c r="D12" i="3"/>
  <c r="D11" i="3"/>
  <c r="D10" i="3"/>
  <c r="D9" i="3"/>
  <c r="D8" i="3"/>
  <c r="C12" i="3"/>
  <c r="C11" i="3"/>
  <c r="C10" i="3"/>
  <c r="C9" i="3"/>
  <c r="C8" i="3"/>
  <c r="F59" i="12"/>
  <c r="E51" i="12"/>
  <c r="D51" i="12"/>
  <c r="C51" i="12"/>
  <c r="D50" i="12"/>
  <c r="C50" i="12"/>
  <c r="C75" i="12" s="1"/>
  <c r="F49" i="12"/>
  <c r="F48" i="12"/>
  <c r="F47" i="12"/>
  <c r="F46" i="12"/>
  <c r="F45" i="12"/>
  <c r="E31" i="12"/>
  <c r="D31" i="12"/>
  <c r="C31" i="12"/>
  <c r="D18" i="12"/>
  <c r="C18" i="12"/>
  <c r="E58" i="12" l="1"/>
  <c r="E63" i="12" s="1"/>
  <c r="E34" i="12"/>
  <c r="E75" i="12"/>
  <c r="D34" i="12"/>
  <c r="D75" i="12"/>
  <c r="C34" i="12"/>
  <c r="E61" i="12"/>
  <c r="E60" i="12" s="1"/>
  <c r="E35" i="12"/>
  <c r="F8" i="3"/>
  <c r="C13" i="3"/>
  <c r="C35" i="12"/>
  <c r="F50" i="12"/>
  <c r="F51" i="12" s="1"/>
  <c r="D58" i="12"/>
  <c r="D63" i="12" s="1"/>
  <c r="C58" i="12"/>
  <c r="C63" i="12" s="1"/>
  <c r="D35" i="12"/>
  <c r="D61" i="12"/>
  <c r="C61" i="12"/>
  <c r="F75" i="12" l="1"/>
  <c r="E62" i="12"/>
  <c r="F58" i="12"/>
  <c r="D60" i="12"/>
  <c r="D62" i="12"/>
  <c r="F61" i="12"/>
  <c r="F62" i="12" s="1"/>
  <c r="C62" i="12"/>
  <c r="C60" i="12"/>
  <c r="C18" i="9"/>
  <c r="D49" i="10"/>
  <c r="C49" i="10"/>
  <c r="F57" i="10"/>
  <c r="E49" i="10"/>
  <c r="E48" i="10"/>
  <c r="E59" i="10" s="1"/>
  <c r="D48" i="10"/>
  <c r="F47" i="10"/>
  <c r="F46" i="10"/>
  <c r="F45" i="10"/>
  <c r="F44" i="10"/>
  <c r="F43" i="10"/>
  <c r="E29" i="10"/>
  <c r="D29" i="10"/>
  <c r="C29" i="10"/>
  <c r="D16" i="10"/>
  <c r="C16" i="10"/>
  <c r="C51" i="9"/>
  <c r="D51" i="9"/>
  <c r="E51" i="9"/>
  <c r="F59" i="9"/>
  <c r="E50" i="9"/>
  <c r="E61" i="9" s="1"/>
  <c r="D50" i="9"/>
  <c r="C50" i="9"/>
  <c r="C74" i="9" s="1"/>
  <c r="F49" i="9"/>
  <c r="F48" i="9"/>
  <c r="F47" i="9"/>
  <c r="F46" i="9"/>
  <c r="F45" i="9"/>
  <c r="E31" i="9"/>
  <c r="C31" i="9"/>
  <c r="D18" i="9"/>
  <c r="C56" i="10" l="1"/>
  <c r="C61" i="10" s="1"/>
  <c r="C58" i="9"/>
  <c r="C63" i="9" s="1"/>
  <c r="C61" i="9"/>
  <c r="D61" i="9"/>
  <c r="D62" i="9" s="1"/>
  <c r="D74" i="9"/>
  <c r="E62" i="9"/>
  <c r="E67" i="9" s="1"/>
  <c r="E74" i="9"/>
  <c r="E73" i="10"/>
  <c r="D59" i="10"/>
  <c r="D60" i="10" s="1"/>
  <c r="D67" i="10" s="1"/>
  <c r="D73" i="10"/>
  <c r="C59" i="10"/>
  <c r="E70" i="12"/>
  <c r="E68" i="12"/>
  <c r="E66" i="12"/>
  <c r="E69" i="12"/>
  <c r="E67" i="12"/>
  <c r="F60" i="12"/>
  <c r="D69" i="12"/>
  <c r="D66" i="12"/>
  <c r="D70" i="12"/>
  <c r="D67" i="12"/>
  <c r="D68" i="12"/>
  <c r="C69" i="12"/>
  <c r="C67" i="12"/>
  <c r="C70" i="12"/>
  <c r="C68" i="12"/>
  <c r="C66" i="12"/>
  <c r="E34" i="9"/>
  <c r="E32" i="10"/>
  <c r="D32" i="10"/>
  <c r="D13" i="3"/>
  <c r="E13" i="3"/>
  <c r="D56" i="10"/>
  <c r="D61" i="10" s="1"/>
  <c r="E56" i="10"/>
  <c r="E61" i="10" s="1"/>
  <c r="D58" i="9"/>
  <c r="D63" i="9" s="1"/>
  <c r="E58" i="9"/>
  <c r="E63" i="9" s="1"/>
  <c r="C35" i="9"/>
  <c r="C33" i="10"/>
  <c r="C32" i="10"/>
  <c r="F48" i="10"/>
  <c r="D33" i="10"/>
  <c r="E33" i="10"/>
  <c r="F50" i="9"/>
  <c r="F51" i="9" s="1"/>
  <c r="D35" i="9"/>
  <c r="E35" i="9"/>
  <c r="C34" i="9"/>
  <c r="D34" i="9"/>
  <c r="G25" i="7"/>
  <c r="C25" i="7"/>
  <c r="G22" i="7"/>
  <c r="C22" i="7"/>
  <c r="G18" i="7"/>
  <c r="C18" i="7"/>
  <c r="G10" i="7"/>
  <c r="C10" i="7"/>
  <c r="C34" i="5"/>
  <c r="A33" i="5"/>
  <c r="C17" i="5"/>
  <c r="A16" i="5"/>
  <c r="C11" i="5"/>
  <c r="C5" i="5"/>
  <c r="C58" i="10" l="1"/>
  <c r="F59" i="10"/>
  <c r="F60" i="10" s="1"/>
  <c r="F56" i="10"/>
  <c r="D60" i="9"/>
  <c r="F74" i="9"/>
  <c r="F73" i="10"/>
  <c r="D19" i="3"/>
  <c r="D20" i="3" s="1"/>
  <c r="D58" i="10"/>
  <c r="F49" i="10"/>
  <c r="C19" i="3"/>
  <c r="C20" i="3" s="1"/>
  <c r="E19" i="3"/>
  <c r="E60" i="9"/>
  <c r="E66" i="9"/>
  <c r="E70" i="9"/>
  <c r="E68" i="9"/>
  <c r="C60" i="9"/>
  <c r="C62" i="9"/>
  <c r="C70" i="9" s="1"/>
  <c r="E69" i="9"/>
  <c r="F61" i="9"/>
  <c r="F62" i="9" s="1"/>
  <c r="C60" i="10"/>
  <c r="C65" i="10" s="1"/>
  <c r="E60" i="10"/>
  <c r="E65" i="10" s="1"/>
  <c r="E58" i="10"/>
  <c r="E71" i="12"/>
  <c r="F70" i="12"/>
  <c r="F67" i="12"/>
  <c r="F69" i="12"/>
  <c r="D71" i="12"/>
  <c r="F68" i="12"/>
  <c r="F66" i="12"/>
  <c r="C71" i="12"/>
  <c r="D65" i="10"/>
  <c r="D64" i="10"/>
  <c r="D66" i="10"/>
  <c r="D68" i="10"/>
  <c r="F58" i="9"/>
  <c r="D69" i="9"/>
  <c r="D67" i="9"/>
  <c r="D70" i="9"/>
  <c r="D68" i="9"/>
  <c r="D66" i="9"/>
  <c r="C18" i="3" l="1"/>
  <c r="D18" i="3"/>
  <c r="C68" i="9"/>
  <c r="F68" i="9" s="1"/>
  <c r="E68" i="10"/>
  <c r="E64" i="10"/>
  <c r="F60" i="9"/>
  <c r="C67" i="9"/>
  <c r="F67" i="9" s="1"/>
  <c r="E18" i="3"/>
  <c r="E71" i="9"/>
  <c r="C69" i="9"/>
  <c r="F69" i="9" s="1"/>
  <c r="C66" i="9"/>
  <c r="E66" i="10"/>
  <c r="E67" i="10"/>
  <c r="F58" i="10"/>
  <c r="C68" i="10"/>
  <c r="C64" i="10"/>
  <c r="C67" i="10"/>
  <c r="C66" i="10"/>
  <c r="F71" i="12"/>
  <c r="D69" i="10"/>
  <c r="F65" i="10"/>
  <c r="D71" i="9"/>
  <c r="F70" i="9"/>
  <c r="E69" i="10" l="1"/>
  <c r="F64" i="10"/>
  <c r="F68" i="10"/>
  <c r="C71" i="9"/>
  <c r="F66" i="9"/>
  <c r="F71" i="9" s="1"/>
  <c r="F66" i="10"/>
  <c r="F67" i="10"/>
  <c r="C69" i="10"/>
  <c r="F10" i="3"/>
  <c r="F69" i="10" l="1"/>
  <c r="Z28" i="4"/>
  <c r="Y28" i="4"/>
  <c r="Z26" i="4"/>
  <c r="Y26" i="4"/>
  <c r="Z21" i="4"/>
  <c r="Y21" i="4"/>
  <c r="Z19" i="4"/>
  <c r="Y19" i="4"/>
  <c r="Z14" i="4"/>
  <c r="Y14" i="4"/>
  <c r="Z12" i="4"/>
  <c r="Y12" i="4"/>
  <c r="Z6" i="4"/>
  <c r="Y6" i="4"/>
  <c r="Z4" i="4"/>
  <c r="Y4" i="4"/>
  <c r="F11" i="3" l="1"/>
  <c r="F17" i="3"/>
  <c r="F12" i="3"/>
  <c r="F9" i="3"/>
  <c r="F13" i="3" l="1"/>
  <c r="E20" i="3"/>
  <c r="F19" i="3" l="1"/>
  <c r="F20" i="3" s="1"/>
  <c r="G62" i="12" s="1"/>
  <c r="F18" i="3"/>
  <c r="G62" i="9" l="1"/>
  <c r="F63" i="9" s="1"/>
  <c r="G60" i="10"/>
  <c r="F61" i="10" s="1"/>
  <c r="F63" i="12"/>
</calcChain>
</file>

<file path=xl/sharedStrings.xml><?xml version="1.0" encoding="utf-8"?>
<sst xmlns="http://schemas.openxmlformats.org/spreadsheetml/2006/main" count="1773" uniqueCount="887">
  <si>
    <t>Typ organizace</t>
  </si>
  <si>
    <t>MP-malý podnik</t>
  </si>
  <si>
    <t>VO-výzkumná organizace</t>
  </si>
  <si>
    <t>Název organizace</t>
  </si>
  <si>
    <t>Náklady - Total costs (100%) Projekt celkem</t>
  </si>
  <si>
    <t>Ukazatel</t>
  </si>
  <si>
    <t>Jednotka</t>
  </si>
  <si>
    <t>Year 1</t>
  </si>
  <si>
    <t>Year 2</t>
  </si>
  <si>
    <t>Year 3</t>
  </si>
  <si>
    <t>Celkem</t>
  </si>
  <si>
    <t>Osobní náklady</t>
  </si>
  <si>
    <t>€</t>
  </si>
  <si>
    <t>Maximální míra podpory pro jednotlivé kategorie činností (typy výzkumu) a jednotlivé kategorie účastníků dle Nařízení</t>
  </si>
  <si>
    <t>Náklady na subdodávky</t>
  </si>
  <si>
    <t>Experimentální vývoj</t>
  </si>
  <si>
    <t>Malé podniky</t>
  </si>
  <si>
    <t>Střední podniky</t>
  </si>
  <si>
    <t>Velké podniky</t>
  </si>
  <si>
    <t>Výzkumné organizace</t>
  </si>
  <si>
    <t>Výběr dle typu podniku (automaticky)</t>
  </si>
  <si>
    <t>Nepřímé náklady</t>
  </si>
  <si>
    <t>Náklady celkem</t>
  </si>
  <si>
    <t>ANO</t>
  </si>
  <si>
    <r>
      <rPr>
        <b/>
        <i/>
        <sz val="10"/>
        <rFont val="Arial"/>
        <family val="2"/>
        <charset val="238"/>
      </rPr>
      <t>„Účinnou spoluprací“</t>
    </r>
    <r>
      <rPr>
        <i/>
        <sz val="10"/>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</si>
  <si>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Zdroje celkem</t>
  </si>
  <si>
    <t>AV</t>
  </si>
  <si>
    <t>Self-financing</t>
  </si>
  <si>
    <t>%</t>
  </si>
  <si>
    <t>EV</t>
  </si>
  <si>
    <t>Náklady na EV (vypočteno automaticky)</t>
  </si>
  <si>
    <t>Náklady - Total costs (100%) dle Všeobecných podmínek čl. 17</t>
  </si>
  <si>
    <t xml:space="preserve">Způsob vykazování nepřímých nákladů </t>
  </si>
  <si>
    <t>Full cost</t>
  </si>
  <si>
    <t>Zdroje</t>
  </si>
  <si>
    <t xml:space="preserve">Maximální výše podpory na daný rok </t>
  </si>
  <si>
    <t>CEP</t>
  </si>
  <si>
    <t>ANO/NE</t>
  </si>
  <si>
    <t>důvěrnost údajů</t>
  </si>
  <si>
    <t>NPOV typ</t>
  </si>
  <si>
    <t>cíle NPOV</t>
  </si>
  <si>
    <t>RIV</t>
  </si>
  <si>
    <t>role řešitelský tým</t>
  </si>
  <si>
    <t>AV/EV</t>
  </si>
  <si>
    <t>typ organizace</t>
  </si>
  <si>
    <t>podtyp organizace</t>
  </si>
  <si>
    <t>role uchazeče</t>
  </si>
  <si>
    <t>rezie</t>
  </si>
  <si>
    <t>právní forma</t>
  </si>
  <si>
    <t>kraj</t>
  </si>
  <si>
    <t>okres</t>
  </si>
  <si>
    <t>mesic_zacatek</t>
  </si>
  <si>
    <t>mesic_konec</t>
  </si>
  <si>
    <t>rok_konec</t>
  </si>
  <si>
    <t>rok_zacatek</t>
  </si>
  <si>
    <t>Vyberte možnost:</t>
  </si>
  <si>
    <t>Vyberte:</t>
  </si>
  <si>
    <t>AA - Filosofie a náboženství</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</si>
  <si>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</si>
  <si>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</si>
  <si>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</si>
  <si>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</si>
  <si>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Řešitel</t>
  </si>
  <si>
    <t>VVI</t>
  </si>
  <si>
    <t>P - hlavní příjemce</t>
  </si>
  <si>
    <t>flat-rate</t>
  </si>
  <si>
    <t>NAD – Nadace a nadační fondy (zákon č. 89/2012 Sb., Občanský zákoník)</t>
  </si>
  <si>
    <t>Hlavní město Praha</t>
  </si>
  <si>
    <t>Benešov</t>
  </si>
  <si>
    <t>SP-střední podnik</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</si>
  <si>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</si>
  <si>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</si>
  <si>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</si>
  <si>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</si>
  <si>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</si>
  <si>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</si>
  <si>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Člen řešitelského týmu</t>
  </si>
  <si>
    <t>VVS</t>
  </si>
  <si>
    <t>fullcost</t>
  </si>
  <si>
    <t>FOI – Fyzické osoby zapsané v obchodním rejstříku (zákon č. 304/2013 Sb., o veřejných rejstřících právnických a fyzických osob)</t>
  </si>
  <si>
    <t>Středočeský</t>
  </si>
  <si>
    <t>Beroun</t>
  </si>
  <si>
    <t>Flat rate 25%</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</si>
  <si>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</si>
  <si>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</si>
  <si>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</si>
  <si>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Další řešitel</t>
  </si>
  <si>
    <t>VP-velký podnik</t>
  </si>
  <si>
    <t>AV ČR</t>
  </si>
  <si>
    <t>D - další účastník</t>
  </si>
  <si>
    <t>OPS – Obecně prospěšná společnost (zákon č. 248/1995 Sb., o obecně prospěšných společnostech)</t>
  </si>
  <si>
    <t>Jihočeský</t>
  </si>
  <si>
    <t>Blansko</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</si>
  <si>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</si>
  <si>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</si>
  <si>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</si>
  <si>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ostatní VO</t>
  </si>
  <si>
    <t>POO – Právnická osoba zapsaná v obchodním rejstříku (zákon č. 304/2013 Sb., o veřejných rejstřících právnických a fyzických osob)</t>
  </si>
  <si>
    <t>Plzeňský</t>
  </si>
  <si>
    <t>Brno-město</t>
  </si>
  <si>
    <t>Náklady - maximální možné "Requested"</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</si>
  <si>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</si>
  <si>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</si>
  <si>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</si>
  <si>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</si>
  <si>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</si>
  <si>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</si>
  <si>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</si>
  <si>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</si>
  <si>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</si>
  <si>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</si>
  <si>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</si>
  <si>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</si>
  <si>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</si>
  <si>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</si>
  <si>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</si>
  <si>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</si>
  <si>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</si>
  <si>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</si>
  <si>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</si>
  <si>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</si>
  <si>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</si>
  <si>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</si>
  <si>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subjekt 2 míra dle programu</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</si>
  <si>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</si>
  <si>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</si>
  <si>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</si>
  <si>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</si>
  <si>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</si>
  <si>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</si>
  <si>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</si>
  <si>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</si>
  <si>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</si>
  <si>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</si>
  <si>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</si>
  <si>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</si>
  <si>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</si>
  <si>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</si>
  <si>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</si>
  <si>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</si>
  <si>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</si>
  <si>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</si>
  <si>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</si>
  <si>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Nepřímé náklady (Overheads)</t>
  </si>
  <si>
    <t>Náklady celkem - TOTAL "requested" costs</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</si>
  <si>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</si>
  <si>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</si>
  <si>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</si>
  <si>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</si>
  <si>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</si>
  <si>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</si>
  <si>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</si>
  <si>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</si>
  <si>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</si>
  <si>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</si>
  <si>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</si>
  <si>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</si>
  <si>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</si>
  <si>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</si>
  <si>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FIN Subjekt 1 - VO 100%</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</si>
  <si>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</si>
  <si>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</si>
  <si>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</si>
  <si>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</si>
  <si>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</si>
  <si>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</si>
  <si>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</si>
  <si>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</si>
  <si>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BA - Obecná matematika</t>
  </si>
  <si>
    <t>PO2-Udržitelnost energetiky a materiálových zdrojů-1. Udržitelná energetika-1.1 Obnovitelné zdroje energie-1.1.1 Vývoj ekonomicky efektivní solární energetiky</t>
  </si>
  <si>
    <t>Chomutov</t>
  </si>
  <si>
    <t>BB - Aplikovaná statistika, operační výzkum</t>
  </si>
  <si>
    <t>PO2-Udržitelnost energetiky a materiálových zdrojů-1. Udržitelná energetika-1.1 Obnovitelné zdroje energie-1.1.2 Vývoj ekonomicky efektivního využití geotermální energie</t>
  </si>
  <si>
    <t>Chrudim</t>
  </si>
  <si>
    <t>BC - Teorie a systémy řízení</t>
  </si>
  <si>
    <t>PO2-Udržitelnost energetiky a materiálových zdrojů-1. Udržitelná energetika-1.1 Obnovitelné zdroje energie-1.1.3 Vývoj ekonomicky efektivního využití biomasy</t>
  </si>
  <si>
    <t>Jablonec nad Nisou</t>
  </si>
  <si>
    <t>BD - Teorie informace</t>
  </si>
  <si>
    <t>PO2-Udržitelnost energetiky a materiálových zdrojů-1. Udržitelná energetika-1.2 Jaderné zdroje energie-1.2.1 Efektivní dlouhodobé využití současných jaderných elektráren</t>
  </si>
  <si>
    <t>Jeseník</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</si>
  <si>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</si>
  <si>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</si>
  <si>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</si>
  <si>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</si>
  <si>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FIN subj 2 ponížených 60%</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</si>
  <si>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</si>
  <si>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</si>
  <si>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</si>
  <si>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</si>
  <si>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</si>
  <si>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</si>
  <si>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</si>
  <si>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</si>
  <si>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</si>
  <si>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</si>
  <si>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</si>
  <si>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</si>
  <si>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BI - Akustika a kmity</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</si>
  <si>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</si>
  <si>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</si>
  <si>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</si>
  <si>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</si>
  <si>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</si>
  <si>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</si>
  <si>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</si>
  <si>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</si>
  <si>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</si>
  <si>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</si>
  <si>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</si>
  <si>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BL - Fyzika plasmatu a výboje v plynech</t>
  </si>
  <si>
    <t>PO2-Udržitelnost energetiky a materiálových zdrojů-1. Udržitelná energetika-1.4 Elektrické sítě včetně akumulace energie-1.4.2 Modifikace sítí pro „demand-side management“</t>
  </si>
  <si>
    <t>M-uspořádání konference</t>
  </si>
  <si>
    <t>Kolín</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</si>
  <si>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</si>
  <si>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</si>
  <si>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</si>
  <si>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</si>
  <si>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</si>
  <si>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</si>
  <si>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</si>
  <si>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</si>
  <si>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</si>
  <si>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</si>
  <si>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</si>
  <si>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</si>
  <si>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</si>
  <si>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</si>
  <si>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</si>
  <si>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</si>
  <si>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CB - Analytická chemie, separace</t>
  </si>
  <si>
    <t>PO2-Udržitelnost energetiky a materiálových zdrojů-1. Udržitelná energetika-1.5 Výroba a distribuce tepla/chladu, včetně kogenerace a trigenerace-1.5.3 Distribuovaná kombinovaná výroba elektřiny, tepla a chladu ze všech typů zdrojů</t>
  </si>
  <si>
    <t>Louny</t>
  </si>
  <si>
    <t>CC - Organická chemie</t>
  </si>
  <si>
    <t>PO2-Udržitelnost energetiky a materiálových zdrojů-1. Udržitelná energetika-1.5 Výroba a distribuce tepla/chladu, včetně kogenerace a trigenerace-1.5.4 Přenos a akumulace tepla</t>
  </si>
  <si>
    <t>Mělník</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</si>
  <si>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</si>
  <si>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</si>
  <si>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</si>
  <si>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CE - Biochemie</t>
  </si>
  <si>
    <t>PO2-Udržitelnost energetiky a materiálových zdrojů-1. Udržitelná energetika-1.5 Výroba a distribuce tepla/chladu, včetně kogenerace a trigenerace-1.5.6 Alternativní zdroje – využití odpadů</t>
  </si>
  <si>
    <t>V-výzkumná zpráva</t>
  </si>
  <si>
    <t>Most</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</si>
  <si>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</si>
  <si>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</si>
  <si>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</si>
  <si>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</si>
  <si>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</si>
  <si>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</si>
  <si>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</si>
  <si>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</si>
  <si>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CH - Jaderná a kvantová chemie, fotochemie</t>
  </si>
  <si>
    <t>PO2-Udržitelnost energetiky a materiálových zdrojů-1. Udržitelná energetika-1.6 Energie v dopravě-1.6.3 Výhledově zavádět využití vodíku jako zdroje energie pro pohon v dopravě</t>
  </si>
  <si>
    <t>Nymburk</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</si>
  <si>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</si>
  <si>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</si>
  <si>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</si>
  <si>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</si>
  <si>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</si>
  <si>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</si>
  <si>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</si>
  <si>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</si>
  <si>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</si>
  <si>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</si>
  <si>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</si>
  <si>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</si>
  <si>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</si>
  <si>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</si>
  <si>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</si>
  <si>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</si>
  <si>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</si>
  <si>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</si>
  <si>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</si>
  <si>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</si>
  <si>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</si>
  <si>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</si>
  <si>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</si>
  <si>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</si>
  <si>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DH - Báňský průmysl včetně těžby a zpracování uhlí</t>
  </si>
  <si>
    <t>PO2-Udržitelnost energetiky a materiálových zdrojů-3. Materiálová základna-3.1 Pokročilé materiály-3.1.1 Dlouhodobá perspektiva zajištění surovin pro ekonomiku ČR</t>
  </si>
  <si>
    <t>Plzeň-sever</t>
  </si>
  <si>
    <t>DI - Znečištění a kontrola vzduchu</t>
  </si>
  <si>
    <t>PO2-Udržitelnost energetiky a materiálových zdrojů-3. Materiálová základna-3.1 Pokročilé materiály-3.1.2 Pokročilé materiály pro konkurenceschopnost</t>
  </si>
  <si>
    <t>DJ - Znečištění a kontrola vody</t>
  </si>
  <si>
    <t>PO2-Udržitelnost energetiky a materiálových zdrojů-3. Materiálová základna-3.1 Pokročilé materiály-3.1.3 Inovace a udržitelnost klasických materiálů</t>
  </si>
  <si>
    <t>Praha-východ</t>
  </si>
  <si>
    <t>DK - Kontaminace a dekontaminace půdy včetně pesticidů</t>
  </si>
  <si>
    <t>PO2-Udržitelnost energetiky a materiálových zdrojů-3. Materiálová základna-3.1 Pokročilé materiály-3.1.4 Využití nanomateriálů a nanotechnologií</t>
  </si>
  <si>
    <t>Praha-západ</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</si>
  <si>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</si>
  <si>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</si>
  <si>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</si>
  <si>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DM - Tuhý odpad a jeho kontrola, recyklace</t>
  </si>
  <si>
    <t>PO3-Prostředí pro kvalitní život-1. Přírodní zdroje-1.1 Biodiverzita-1.1.2 Vytvoření efektivních typů opatření k udržení přírodních a přírodě blízkých biotopů</t>
  </si>
  <si>
    <t>Prostějov</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</si>
  <si>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</si>
  <si>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</si>
  <si>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</si>
  <si>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</si>
  <si>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</si>
  <si>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</si>
  <si>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EA - Morfologické obory a cytologie</t>
  </si>
  <si>
    <t>PO3-Prostředí pro kvalitní život-1. Přírodní zdroje-1.2 Voda-1.2.1 Snížení znečištění vod z bodových a nebodových zdrojů a udržitelné užívání vodních zdrojů</t>
  </si>
  <si>
    <t>Rakovník</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</si>
  <si>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</si>
  <si>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</si>
  <si>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</si>
  <si>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EC - Imunologie</t>
  </si>
  <si>
    <t>PO3-Prostředí pro kvalitní život-1. Přírodní zdroje-1.3 Půda-1.3.3 Zvyšování retenční schopnosti půd mokřadů a zavádění retenčních pásů</t>
  </si>
  <si>
    <t>Rychnov nad Kněžnou</t>
  </si>
  <si>
    <t>ED - Fyziologie</t>
  </si>
  <si>
    <t>PO3-Prostředí pro kvalitní život-1. Přírodní zdroje-1.4 Ovzduší-1.4.1 Omezení emisí znečišťujících látek z antropogenních zdrojů</t>
  </si>
  <si>
    <t>Semily</t>
  </si>
  <si>
    <t>EE - Mikrobiologie, virologie</t>
  </si>
  <si>
    <t>PO3-Prostředí pro kvalitní život-1. Přírodní zdroje-1.4 Ovzduší-1.4.2 Mechanismy šíření a depozice znečišťujících látek</t>
  </si>
  <si>
    <t>Sokolov</t>
  </si>
  <si>
    <t>EF - Botanika</t>
  </si>
  <si>
    <t>PO3-Prostředí pro kvalitní život-1. Přírodní zdroje-1.5 Nerostné zdroje a vlivy těžby na životní prostředí-1.5.1 Posílení udržitelnosti zásobování nerostnými surovinami</t>
  </si>
  <si>
    <t>Strakonice</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</si>
  <si>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</si>
  <si>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</si>
  <si>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</si>
  <si>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EH - Ekologie – společenstva</t>
  </si>
  <si>
    <t>PO3-Prostředí pro kvalitní život-2. Globální změny-2.2 Biogeochemické cykly dusíku a fosforu-2.2.1 Optimalizovat toky reaktivních forem dusíku a fosforu (Nr a Pr)</t>
  </si>
  <si>
    <t>Šumperk</t>
  </si>
  <si>
    <t>EI - Biotechnologie a bionika</t>
  </si>
  <si>
    <t>PO3-Prostředí pro kvalitní život-2. Globální změny-2.3 Nebezpečné látky v životním prostředí-2.3.1 Životní prostředí a zdraví</t>
  </si>
  <si>
    <t>Tábor</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</si>
  <si>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</si>
  <si>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</si>
  <si>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</si>
  <si>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</si>
  <si>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</si>
  <si>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</si>
  <si>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</si>
  <si>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</si>
  <si>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</si>
  <si>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</si>
  <si>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</si>
  <si>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</si>
  <si>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</si>
  <si>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</si>
  <si>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</si>
  <si>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</si>
  <si>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</si>
  <si>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</si>
  <si>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</si>
  <si>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</si>
  <si>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</si>
  <si>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</si>
  <si>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</si>
  <si>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</si>
  <si>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</si>
  <si>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</si>
  <si>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</si>
  <si>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</si>
  <si>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</si>
  <si>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</si>
  <si>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</si>
  <si>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</si>
  <si>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</si>
  <si>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</si>
  <si>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</si>
  <si>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</si>
  <si>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</si>
  <si>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</si>
  <si>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FN - Epidemiologie, infekční nemoci a klinická imunologie</t>
  </si>
  <si>
    <t>PO4-Sociální a kulturní výzvy-1. Demografické a sociální proměny-1.1 Demografické stárnutí, rodinná politika-1.1.1 Realizace komplexní podpory aktivního stárnutí</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</si>
  <si>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</si>
  <si>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</si>
  <si>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FP - Ostatní lékařské obory</t>
  </si>
  <si>
    <t>PO4-Sociální a kulturní výzvy-1. Demografické a sociální proměny-1.1 Demografické stárnutí, rodinná politika-1.1.3 Predikce a vyhodnocení důsledků výrazných populačních výkyvů a prostorových nerovností</t>
  </si>
  <si>
    <t>FQ - Veřejné zdravotnictví, sociální lékařství</t>
  </si>
  <si>
    <t>PO4-Sociální a kulturní výzvy-1. Demografické a sociální proměny-1.2 Marginalizace a integrace sociálně znevýhodněných skupin-1.2.1 Prevence vzniku deprivace, exkluze a segregace</t>
  </si>
  <si>
    <t>FR - Farmakologie a lékárnická chemie</t>
  </si>
  <si>
    <t>PO4-Sociální a kulturní výzvy-1. Demografické a sociální proměny-1.2 Marginalizace a integrace sociálně znevýhodněných skupin-1.2.2 Zmírnění rozsahu a hloubky exkluze, marginalizace a stigmatizace</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</si>
  <si>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</si>
  <si>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</si>
  <si>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GA - Zemědělská ekonomie</t>
  </si>
  <si>
    <t>PO4-Sociální a kulturní výzvy-1. Demografické a sociální proměny-1.4 Migrace, mobilita a teritoriální soudržnost-1.4.1 Efektivnější využití potenciálu migrace</t>
  </si>
  <si>
    <t>GB - Zemědělské stroje a stavby</t>
  </si>
  <si>
    <t>PO4-Sociální a kulturní výzvy-1. Demografické a sociální proměny-1.4 Migrace, mobilita a teritoriální soudržnost-1.4.2 Posílení teritoriální soudržnosti</t>
  </si>
  <si>
    <t>GC - Pěstování rostlin, osevní postupy</t>
  </si>
  <si>
    <t>PO4-Sociální a kulturní výzvy-2. Vládnutí a správa-2.1 Občan, stát, společnost-2.1.1 Legitimní politický systém</t>
  </si>
  <si>
    <t>GD - Hnojení, závlahy, zpracování půdy</t>
  </si>
  <si>
    <t>PO4-Sociální a kulturní výzvy-2. Vládnutí a správa-2.1 Občan, stát, společnost-2.1.2 Legitimní právní systém</t>
  </si>
  <si>
    <t>GE - Šlechtění rostlin</t>
  </si>
  <si>
    <t>PO4-Sociální a kulturní výzvy-2. Vládnutí a správa-2.1 Občan, stát, společnost-2.1.3 Legitimní sociálně-ekonomický systém</t>
  </si>
  <si>
    <t>GF - Choroby, škůdci, plevely a ochrana rostlin</t>
  </si>
  <si>
    <t>PO4-Sociální a kulturní výzvy-2. Vládnutí a správa-2.2 Veřejné politiky a správa-2.2.1 Funkční a efektivní veřejné politiky a správa</t>
  </si>
  <si>
    <t>GG - Chov hospodářských zvířat</t>
  </si>
  <si>
    <t>PO4-Sociální a kulturní výzvy-3. Kultura, hodnoty, identita a tradice-3.1 Proměny hodnotových struktur a etika-3.1.1 Proměna základních etických principů života ve společnosti</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</si>
  <si>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</si>
  <si>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</si>
  <si>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</si>
  <si>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</si>
  <si>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</si>
  <si>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</si>
  <si>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GK - Lesnictví</t>
  </si>
  <si>
    <t>PO4-Sociální a kulturní výzvy-3. Kultura, hodnoty, identita a tradice-3.2 Národní, regionální a lokální identita a tradice-3.2.3 Tvořivá historická a teoretická reflexe umělecké tvorby</t>
  </si>
  <si>
    <t>GL - Rybářství</t>
  </si>
  <si>
    <t>PO4-Sociální a kulturní výzvy-3. Kultura, hodnoty, identita a tradice-3.3 Hmotné a nehmotné kulturní dědictví-3.3.1 Aktivní ochrana kulturního dědictví</t>
  </si>
  <si>
    <t>GM - Potravinářství</t>
  </si>
  <si>
    <t>PO4-Sociální a kulturní výzvy-3. Kultura, hodnoty, identita a tradice-3.3 Hmotné a nehmotné kulturní dědictví-3.3.2 Recepce kulturního dědictví jako prostředku národního sebeuvědomění a státní reprezentace</t>
  </si>
  <si>
    <t>IN - Informatika</t>
  </si>
  <si>
    <t>PO4-Sociální a kulturní výzvy-3. Kultura, hodnoty, identita a tradice-3.4 Religiozita-3.4.1 Reflexe role náboženství v současné české společnosti a v globálním kontextu</t>
  </si>
  <si>
    <t>JA - Elektronika a optoelektronika, elektrotechnika</t>
  </si>
  <si>
    <t>PO4-Sociální a kulturní výzvy-4. Rozvoj a uplatnění lidského potenciálu-4.1 Výchova, vzdělání, celoživotní učení-4.1.1 Stanovit nové vzdělávací a výchovné cíle</t>
  </si>
  <si>
    <t>JB - Senzory, čidla, měření a regulace</t>
  </si>
  <si>
    <t>PO4-Sociální a kulturní výzvy-4. Rozvoj a uplatnění lidského potenciálu-4.1 Výchova, vzdělání, celoživotní učení-4.1.2 Ustavit plně funkční systém celoživotního vzdělávání</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</si>
  <si>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</si>
  <si>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</si>
  <si>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JD - Využití počítačů, robotika a její aplikace</t>
  </si>
  <si>
    <t>PO4-Sociální a kulturní výzvy-4. Rozvoj a uplatnění lidského potenciálu-4.3 Ochrana a podpora lidského zdraví-4.3.1 Efektivní fungování nadresortního systému ochrany a podpory zdraví populace</t>
  </si>
  <si>
    <t>JE - Nejaderná energetika, spotřeba a užití energie</t>
  </si>
  <si>
    <t>PO4-Sociální a kulturní výzvy-5. Člověk, věda a nové technologie-5.1 Možnosti a podmínky rozvoje výzkumu, vývoje a inovací-5.1.1 Analýza účinků vědění v sociálním systému ČR</t>
  </si>
  <si>
    <t>JF - Jaderná energetika</t>
  </si>
  <si>
    <t>PO4-Sociální a kulturní výzvy-5. Člověk, věda a nové technologie-5.2 Adaptabilita člověka a společnosti na nové technologie-5.2.1 Adaptace na nové technologie</t>
  </si>
  <si>
    <t>JG - Hutnictví, kovové materiály</t>
  </si>
  <si>
    <t>PO5-Zdravá populace-1. Vznik a rozvoj chorob-1.1 Metabolické a endokrinní choroby-1.1.1 Etiologie a patofyziologie inzulínové rezistence</t>
  </si>
  <si>
    <t>JH - Keramika, žáruvzdorné materiály a skla</t>
  </si>
  <si>
    <t>PO5-Zdravá populace-1. Vznik a rozvoj chorob-1.1 Metabolické a endokrinní choroby-1.1.2 Etiologie a patogeneze imunitně zprostředkovaných endokrinních chorob</t>
  </si>
  <si>
    <t>JI - Kompositní materiály</t>
  </si>
  <si>
    <t>PO5-Zdravá populace-1. Vznik a rozvoj chorob-1.1 Metabolické a endokrinní choroby-1.1.3 Patogeneze a léčba komplikací diabetu</t>
  </si>
  <si>
    <t>JJ - Ostatní materiály</t>
  </si>
  <si>
    <t>PO5-Zdravá populace-1. Vznik a rozvoj chorob-1.2 Nemoci oběhové soustavy-1.2.1 Objasnění etiologických faktorů a patofyziologických dějů ovlivňujících vznik a průběh kardiovaskulárních (KVO) a cerebrovaskulárních onemocnění (CVO)</t>
  </si>
  <si>
    <t>JK - Koroze a povrchové úpravy materiálu</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</si>
  <si>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</si>
  <si>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JL - Únava materiálu a lomová mechanika</t>
  </si>
  <si>
    <t>PO5-Zdravá populace-1. Vznik a rozvoj chorob-1.3 Nádorová onemocnění-1.3.1 Nádorová biologie ve vztahu k diagnostickým a terapeutickým cílům</t>
  </si>
  <si>
    <t>JM - Inženýrské stavitelství</t>
  </si>
  <si>
    <t>PO5-Zdravá populace-1. Vznik a rozvoj chorob-1.3 Nádorová onemocnění-1.3.2 Analýza vztahů hostitel-nádor jako prostředek individualizace diagnostiky a léčby</t>
  </si>
  <si>
    <t>JN - Stavebnictví</t>
  </si>
  <si>
    <t>PO5-Zdravá populace-1. Vznik a rozvoj chorob-1.4 Nervová a psychická onemocnění-1.4.1 Psychická a neurologická onemocnění</t>
  </si>
  <si>
    <t>JO - Pozemní dopravní systémy a zařízení</t>
  </si>
  <si>
    <t>PO5-Zdravá populace-1. Vznik a rozvoj chorob-1.4 Nervová a psychická onemocnění-1.4.2 Diagnostika onemocnění nervové soustavy[1]</t>
  </si>
  <si>
    <t>JP - Průmyslové procesy a zpracování</t>
  </si>
  <si>
    <t>PO5-Zdravá populace-1. Vznik a rozvoj chorob-1.4 Nervová a psychická onemocnění-1.4.3 Vyšší efektivita léčebných postupů u onemocnění nervové soustavy</t>
  </si>
  <si>
    <t>JQ - Strojní zařízení a nástroje</t>
  </si>
  <si>
    <t>PO5-Zdravá populace-1. Vznik a rozvoj chorob-1.4 Nervová a psychická onemocnění-1.4.4 Zajištění kvality života u pacientů s onemocněním nervové soustavy</t>
  </si>
  <si>
    <t>JR - Ostatní strojírenství</t>
  </si>
  <si>
    <t>PO5-Zdravá populace-1. Vznik a rozvoj chorob-1.5 Onemocnění pohybového aparátu a zánětlivá a imunologická onemocnění-1.5.1 Etiologie a patogeneze degenerativních a metabolických onemocnění pohybového aparátu</t>
  </si>
  <si>
    <t>JS - Řízení spolehlivosti a kvality, zkušebnictví</t>
  </si>
  <si>
    <t>PO5-Zdravá populace-1. Vznik a rozvoj chorob-1.5 Onemocnění pohybového aparátu a zánětlivá a imunologická onemocnění-1.5.2 Definování rizikových faktorů vzniku alergických onemocnění a identifikace nových cílů k cílené léčbě těchto chorob</t>
  </si>
  <si>
    <t>JT - Pohon, motory a paliva</t>
  </si>
  <si>
    <t>PO5-Zdravá populace-1. Vznik a rozvoj chorob-1.6 Infekce-1.6.1 Etiologie a terapie významných infekčních onemocnění</t>
  </si>
  <si>
    <t>JU - Aeronautika, aerodynamika, letadla</t>
  </si>
  <si>
    <t>PO5-Zdravá populace-2. Nové diagnostické a terapeutické metody-2.1 In vitro diagnostika-2.1.1 Prohloubení znalostí v oblasti-omických a vysokokapacitních metod</t>
  </si>
  <si>
    <t>JV - Kosmické technologie</t>
  </si>
  <si>
    <t>PO5-Zdravá populace-2. Nové diagnostické a terapeutické metody-2.1 In vitro diagnostika-2.1.2 Nové technologie IVD</t>
  </si>
  <si>
    <t>JW - Navigace, spojení, detekce a protiopatření</t>
  </si>
  <si>
    <t>PO5-Zdravá populace-2. Nové diagnostické a terapeutické metody-2.2 Nízkomolekulární léčiva-2.2.1 Nové nízkomolekulární sloučeniny</t>
  </si>
  <si>
    <t>JY - Střelné zbraně, munice, výbušniny, bojová vozidla</t>
  </si>
  <si>
    <t>PO5-Zdravá populace-2. Nové diagnostické a terapeutické metody-2.2 Nízkomolekulární léčiva-2.2.2 Identifikace nových terapeutických cílů, nové metody a postupy pro biologické testování</t>
  </si>
  <si>
    <t>PO5-Zdravá populace-2. Nové diagnostické a terapeutické metody-2.3 Biologická léčiva včetně vakcín-2.3.1 Nové vakcíny pro prevenci a léčbu nemocí a závislostí</t>
  </si>
  <si>
    <t>PO5-Zdravá populace-2. Nové diagnostické a terapeutické metody-2.4 Drug delivery systémy-2.4.1 Vývoj nových nosičů pro řízené uvolňování a transport léčiv</t>
  </si>
  <si>
    <t>PO5-Zdravá populace-2. Nové diagnostické a terapeutické metody-2.4 Drug delivery systémy-2.4.2 Systémy pro překonávání biologických bariér a chemorezistentních onemocnění</t>
  </si>
  <si>
    <t>PO5-Zdravá populace-2. Nové diagnostické a terapeutické metody-2.5 Genová, buněčná terapie a tkáňové náhrady-2.5.1 Zdroje pro buněčnou a tkáňovou terapii</t>
  </si>
  <si>
    <t>PO5-Zdravá populace-2. Nové diagnostické a terapeutické metody-2.5 Genová, buněčná terapie a tkáňové náhrady-2.5.2 Metody pro diferenciaci a genovou modifikaci buněk/tkání</t>
  </si>
  <si>
    <t>PO5-Zdravá populace-2. Nové diagnostické a terapeutické metody-2.5 Genová, buněčná terapie a tkáňové náhrady-2.5.3 Biomateriály</t>
  </si>
  <si>
    <t>PO5-Zdravá populace-2. Nové diagnostické a terapeutické metody-2.6 Vývoj nových lékařských přístrojů a zařízení-2.6.1 Elektrické a magnetické mapování a stimulace</t>
  </si>
  <si>
    <t>PO5-Zdravá populace-2. Nové diagnostické a terapeutické metody-2.6 Vývoj nových lékařských přístrojů a zařízení-2.6.2 Endovaskulární postupy</t>
  </si>
  <si>
    <t>PO5-Zdravá populace-2. Nové diagnostické a terapeutické metody-2.6 Vývoj nových lékařských přístrojů a zařízení-2.6.3 Navigační a robotické systémy, neurostimulátory. Zpřesnění a kontrola invazivních technik</t>
  </si>
  <si>
    <t>PO5-Zdravá populace-2. Nové diagnostické a terapeutické metody-2.7 Inovativní chirurgické postupy včetně transplantace-2.7.1 Chirurgické postupy a transplantace</t>
  </si>
  <si>
    <t>PO5-Zdravá populace-2. Nové diagnostické a terapeutické metody-2.7 Inovativní chirurgické postupy včetně transplantace-2.7.2 Neinvazivní léčba</t>
  </si>
  <si>
    <t>PO5-Zdravá populace-3. Epidemiologie a prevence nejzávažnějších chorob-3.1 Metabolické a endokrinní choroby-3.1.1 Zhodnocení vlivu preventivních opatření na vznik nejčastějších metabolických poruch</t>
  </si>
  <si>
    <t>PO5-Zdravá populace-3. Epidemiologie a prevence nejzávažnějších chorob-3.2 Nemoci oběhové soustavy-3.2.1 Populační studie: data o onemocněních</t>
  </si>
  <si>
    <t>PO5-Zdravá populace-3. Epidemiologie a prevence nejzávažnějších chorob-3.2 Nemoci oběhové soustavy-3.2.2 Populační intervence, zhodnocení vlivu preventivních opatření</t>
  </si>
  <si>
    <t>PO5-Zdravá populace-3. Epidemiologie a prevence nejzávažnějších chorob-3.3 Nádorová onemocnění-3.3.1 Skríning a prevence výskytu nádorů</t>
  </si>
  <si>
    <t>PO5-Zdravá populace-3. Epidemiologie a prevence nejzávažnějších chorob-3.3 Nádorová onemocnění-3.3.2 Identifikace rizikových faktorů a jedinců v populacích</t>
  </si>
  <si>
    <t>PO5-Zdravá populace-3. Epidemiologie a prevence nejzávažnějších chorob-3.4 Nervová a psychická onemocnění-3.4.1 Populační studie: data o onemocněních</t>
  </si>
  <si>
    <t>PO5-Zdravá populace-3. Epidemiologie a prevence nejzávažnějších chorob-3.4 Nervová a psychická onemocnění-3.4.2 Populační intervence, zhodnocení vlivu preventivních opatření</t>
  </si>
  <si>
    <t>PO5-Zdravá populace-3. Epidemiologie a prevence nejzávažnějších chorob-3.5 Nemoci pohybového aparátu a zánětlivá a imunologická onemocnění-3.5.1 Epidemiologie degenerativních a metabolických onemocnění pohybového aparátu</t>
  </si>
  <si>
    <t>PO5-Zdravá populace-3. Epidemiologie a prevence nejzávažnějších chorob-3.6. Závislosti-3.6.1 Vazby</t>
  </si>
  <si>
    <t>PO5-Zdravá populace-3. Epidemiologie a prevence nejzávažnějších chorob-3.6. Závislosti-3.6.2 Společenský dopad</t>
  </si>
  <si>
    <t>PO5-Zdravá populace-3. Epidemiologie a prevence nejzávažnějších chorob-3.7 Infekce-3.7.1 Epidemiologie infekčních nemocí</t>
  </si>
  <si>
    <t>PO5-Zdravá populace-3. Epidemiologie a prevence nejzávažnějších chorob-3.7 Infekce-3.7.2 Tuzemské a importované potraviny jako zdroj infekcí</t>
  </si>
  <si>
    <t>PO6-Bezpečná společnost-1. Bezpečnost občanů-1.1 Ochrana obyvatelstva-1.1.1 Podpora opatření a úkolů ochrany obyvatelstva</t>
  </si>
  <si>
    <t>PO6-Bezpečná společnost-1. Bezpečnost občanů-1.1 Ochrana obyvatelstva-1.1.2 Zdokonalování služeb a prostředků ochrany</t>
  </si>
  <si>
    <t>PO6-Bezpečná společnost-1. Bezpečnost občanů-1.1 Ochrana obyvatelstva-1.1.3 Bezpečnost měst a obcí, informování, vzdělávání a motivace občanů</t>
  </si>
  <si>
    <t>PO6-Bezpečná společnost-1. Bezpečnost občanů-1.2 Ochrana před kriminalitou, extremismem a terorismem-1.2.1 Vytváření účinných metod analýzy druhů a rozšíření kriminality a implementace efektivních nástrojů jejího potlačování</t>
  </si>
  <si>
    <t>PO6-Bezpečná společnost-1. Bezpečnost občanů-1.2 Ochrana před kriminalitou, extremismem a terorismem-1.2.2 Minimalizace kybernetické kriminality a zneužívání informací</t>
  </si>
  <si>
    <t>PO6-Bezpečná společnost-2. Bezpečnost kritických infrastruktur a zdrojů-2.1 Ochrana, odolnost a obnova kritických infrastruktur-2.1.1 Rozvoj alternativních a nouzových krizových procesů</t>
  </si>
  <si>
    <t>PO6-Bezpečná společnost-2. Bezpečnost kritických infrastruktur a zdrojů-2.1 Ochrana, odolnost a obnova kritických infrastruktur-2.1.2 Zvyšování odolnosti KI</t>
  </si>
  <si>
    <t>PO6-Bezpečná společnost-2. Bezpečnost kritických infrastruktur a zdrojů-2.1 Ochrana, odolnost a obnova kritických infrastruktur-2.1.3 Zajištění a rozvoj interoperability KI</t>
  </si>
  <si>
    <t>PO6-Bezpečná společnost-2. Bezpečnost kritických infrastruktur a zdrojů-2.1 Ochrana, odolnost a obnova kritických infrastruktur-2.1.4 Účinná detekce a identifikace hrozeb</t>
  </si>
  <si>
    <t>PO6-Bezpečná společnost-2. Bezpečnost kritických infrastruktur a zdrojů-2.1 Ochrana, odolnost a obnova kritických infrastruktur-2.1.5 Rozvoj ICT, telematiky a kybernetické ochrany KI</t>
  </si>
  <si>
    <t>PO6-Bezpečná společnost-2. Bezpečnost kritických infrastruktur a zdrojů-2.2 Komunikace a vazby mezi kritickými infrastrukturami-2.2.1 Vzájemné závislosti systémů KI</t>
  </si>
  <si>
    <t>PO6-Bezpečná společnost-2. Bezpečnost kritických infrastruktur a zdrojů-2.2 Komunikace a vazby mezi kritickými infrastrukturami-2.2.2 Informační podpora pro detekci možných nepříznivých ovlivnění</t>
  </si>
  <si>
    <t>PO6-Bezpečná společnost-3. Krizové řízení a bezpečnostní politika-3.1 Rozvoj bezpečnostní politiky státu a bezpečnostního systému ČR-3.1.1 Vyhodnocení efektivity strategických řídicích a hodnotících dokumentů v oblasti bezpečnosti</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</si>
  <si>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</si>
  <si>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</si>
  <si>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PO6-Bezpečná společnost-3. Krizové řízení a bezpečnostní politika-3.2 Hodnocení hrozeb a rizik, tvorba a rozvíjení scénářů, postupů a opatření-3.2.2 Podpora specifických oblastí bezpečnosti</t>
  </si>
  <si>
    <t>PO6-Bezpečná společnost-3. Krizové řízení a bezpečnostní politika-3.3 Systémy analýzy, prevence, odezvy a obnovy-3.3.1 Zlepšení systémů získávání a třídění bezpečnostních informací</t>
  </si>
  <si>
    <t>PO6-Bezpečná společnost-3. Krizové řízení a bezpečnostní politika-3.3 Systémy analýzy, prevence, odezvy a obnovy-3.3.2 Analýza bezpečnostních informací</t>
  </si>
  <si>
    <t>PO6-Bezpečná společnost-3. Krizové řízení a bezpečnostní politika-3.3 Systémy analýzy, prevence, odezvy a obnovy-3.3.3 Zdokonalování účinnosti bezpečnostního systému a krizového řízení</t>
  </si>
  <si>
    <t>PO6-Bezpečná společnost-3. Krizové řízení a bezpečnostní politika-3.3 Systémy analýzy, prevence, odezvy a obnovy-3.3.4 Zdokonalení systémů pro podporu obnovy</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</si>
  <si>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</si>
  <si>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PO6-Bezpečná společnost-4. Obrana, obranyschopnost a nasazení ozbrojených sil-4.1 Rozvoj schopností ozbrojených sil-4.1.1 Vývoj nových zbraňových a obranných systémů</t>
  </si>
  <si>
    <t>PO6-Bezpečná společnost-4. Obrana, obranyschopnost a nasazení ozbrojených sil-4.1 Rozvoj schopností ozbrojených sil-4.1.2 Příprava, mobilita a udržitelnost sil</t>
  </si>
  <si>
    <t>PO6-Bezpečná společnost-4. Obrana, obranyschopnost a nasazení ozbrojených sil-4.1 Rozvoj schopností ozbrojených sil-4.1.3 Podpora velení a řízení</t>
  </si>
  <si>
    <t>PO6-Bezpečná společnost-4. Obrana, obranyschopnost a nasazení ozbrojených sil-4.1 Rozvoj schopností ozbrojených sil-4.1.4 Rozvoj komunikačních a informačních systémů a kybernetická obrana</t>
  </si>
  <si>
    <t>Nevybráno</t>
  </si>
  <si>
    <t>Náklady na subdodávky jsou omezeny 20 % z celkových uznaných nákladů projektu za celou dobu řešení. Nepřímé náklady 25% flat rate se počítají jako 25 % ze součtu skutečně vykázaných osobních nákladů a ostatních přímých nákladů příjemce v příslušném roce.</t>
  </si>
  <si>
    <t>FINANČNÍ PLÁN Subjekt 1 (Hlavní uchazeč)</t>
  </si>
  <si>
    <t>Tento sešit se vyplňuje pouze v případě zapojení dvou českých subjektů.</t>
  </si>
  <si>
    <t>Ochrana duševního vlastnictví</t>
  </si>
  <si>
    <t>Provozní náklady + cestovné</t>
  </si>
  <si>
    <t>Self-financing (dofinancování z vlastních neveřejných zdrojů)</t>
  </si>
  <si>
    <t xml:space="preserve">Požadovaná podpora </t>
  </si>
  <si>
    <t>Intenzita podpory</t>
  </si>
  <si>
    <t>Maximální intenzita podpory pro jednotlivé kategorie činností (typy výzkumu) a jednotlivé kategorie účastníků dle Nařízení</t>
  </si>
  <si>
    <t>Experimentální vývoj
Max. intenzita podpory při doložení účinné spolupráce</t>
  </si>
  <si>
    <r>
      <rPr>
        <b/>
        <i/>
        <sz val="10"/>
        <rFont val="Arial"/>
        <family val="2"/>
        <charset val="238"/>
      </rPr>
      <t>Podmínky pro navýšení intenzity podpory o 15 procentních bodů (musí být splněna alespoň jedna z těchto podmínek):</t>
    </r>
    <r>
      <rPr>
        <i/>
        <sz val="10"/>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</si>
  <si>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t>Maximální intenzita podpory na projekt</t>
  </si>
  <si>
    <t>zaokrouhleno na celá € dolů</t>
  </si>
  <si>
    <t>Maximální intenzita podpory na projekt (bez ohledu na počet účastníků)</t>
  </si>
  <si>
    <t>ZÁKLADNÍ INFORMACE O PROJEKTU</t>
  </si>
  <si>
    <t>Akronym projektu</t>
  </si>
  <si>
    <t>Název projektu v anglickém jazyce</t>
  </si>
  <si>
    <t xml:space="preserve">Program TA ČR, ze kterého bude úspěšný projekt zafinancovaný </t>
  </si>
  <si>
    <t>Podprogram, do kterého je daný projekt podáván v rámci programu (vyberte podprogram do kterého projekt spadá)</t>
  </si>
  <si>
    <t>Národní priority orientovaného výzkumu</t>
  </si>
  <si>
    <t xml:space="preserve">Pozn.: Vyberte z Národních priorit orientovaného výzkumu, experimentálního vývoje a inovací (NPOV) jeden hlavní cíl, k jehož naplnění nejvíce přispěje úspěšné vyřešení Vašeho projektu, tj. dosažení cíle a výsledků projektu. Zvolený cíl může být z různých oblastí či podoblastí. </t>
  </si>
  <si>
    <t>Komentář k výběru NPOV</t>
  </si>
  <si>
    <t>Obory projektu</t>
  </si>
  <si>
    <t>Hlavní obor CEP</t>
  </si>
  <si>
    <t>Vedlejší obor CEP</t>
  </si>
  <si>
    <t>Další vedlejší obor CEP</t>
  </si>
  <si>
    <t>Hlavní obor FORD</t>
  </si>
  <si>
    <t>Vedlejší obor FORD</t>
  </si>
  <si>
    <t>V případě zodpovězení ano, ale existuje objektivní a veřejně doložitelné vysvětlení, proč reálně podnikem v obtížích nejste (např. rozdělení společnosti, investice), prosím uveďte tyto skutečnosti.</t>
  </si>
  <si>
    <t>DETAILED FORD</t>
  </si>
  <si>
    <t>Pure mathematics</t>
  </si>
  <si>
    <t>Applied mathematics</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</si>
  <si>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</si>
  <si>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</si>
  <si>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</si>
  <si>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</si>
  <si>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</si>
  <si>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Nuclear physics</t>
  </si>
  <si>
    <t>Fluids and plasma physics (including surface physics)</t>
  </si>
  <si>
    <t>Optics (including laser optics and
 quantum optics)</t>
  </si>
  <si>
    <t>Acoustics</t>
  </si>
  <si>
    <t>Astronomy (including astrophysics,
 space science)</t>
  </si>
  <si>
    <t>Organic chemistry</t>
  </si>
  <si>
    <t>Inorganic and nuclear chemistry</t>
  </si>
  <si>
    <t>Physical chemistry</t>
  </si>
  <si>
    <t>Polymer science</t>
  </si>
  <si>
    <t>Electrochemistry (dry cells, batteries, fuel cells, corrosion metals, electrolysis)</t>
  </si>
  <si>
    <t>Analytical chemistry</t>
  </si>
  <si>
    <t>Hydrology</t>
  </si>
  <si>
    <t>Oceanography</t>
  </si>
  <si>
    <t>Water resources</t>
  </si>
  <si>
    <t>Mineralogy</t>
  </si>
  <si>
    <t>Geology</t>
  </si>
  <si>
    <t>Paleontology</t>
  </si>
  <si>
    <t>Volcanology</t>
  </si>
  <si>
    <t>Physical geography</t>
  </si>
  <si>
    <t>Meteorology and atmospheric sciences</t>
  </si>
  <si>
    <t>Climatic research</t>
  </si>
  <si>
    <t>Environmental sciences (social aspects to be 5.7)</t>
  </si>
  <si>
    <t>Cell biology</t>
  </si>
  <si>
    <t>Biology (theoretical, mathematical, thermal, cryobiology, biological rhythm), Evolutionary biology</t>
  </si>
  <si>
    <t>Genetics and heredity (medical genetics to be 3)</t>
  </si>
  <si>
    <t>Reproductive biology (medical aspects to be 3)</t>
  </si>
  <si>
    <t>Developmental biology</t>
  </si>
  <si>
    <t>Microbiology</t>
  </si>
  <si>
    <t>Virology</t>
  </si>
  <si>
    <t>Biochemistry and molecular biology</t>
  </si>
  <si>
    <t>Biochemical research methods</t>
  </si>
  <si>
    <t>Biophysics</t>
  </si>
  <si>
    <t>Plant sciences, botany</t>
  </si>
  <si>
    <t>Mycology</t>
  </si>
  <si>
    <t>Zoology</t>
  </si>
  <si>
    <t>Behavioral sciences biology</t>
  </si>
  <si>
    <t>Ornithology</t>
  </si>
  <si>
    <t>Entomology</t>
  </si>
  <si>
    <t>Marine biology, freshwater biology, limnology</t>
  </si>
  <si>
    <t>Ecology</t>
  </si>
  <si>
    <t>Biodiversity conservation</t>
  </si>
  <si>
    <t>Other biological topics</t>
  </si>
  <si>
    <t>Other natural sciences</t>
  </si>
  <si>
    <t>Civil engineering</t>
  </si>
  <si>
    <t>Construction engineering, Municipal and structural engineering</t>
  </si>
  <si>
    <t>Architecture engineering</t>
  </si>
  <si>
    <t>Transport engineering</t>
  </si>
  <si>
    <t>Electrical and electronic engineering</t>
  </si>
  <si>
    <t>Communication engineering and systems</t>
  </si>
  <si>
    <t>Telecommunications</t>
  </si>
  <si>
    <t>Robotics and automatic control</t>
  </si>
  <si>
    <t>Automation and control systems</t>
  </si>
  <si>
    <t>Computer hardware and architecture</t>
  </si>
  <si>
    <t>Mechanical engineering</t>
  </si>
  <si>
    <t>Applied mechanics</t>
  </si>
  <si>
    <t>Thermodynamics</t>
  </si>
  <si>
    <t>Aerospace engineering</t>
  </si>
  <si>
    <t>Nuclear related engineering; (nuclear physics to be 1.3);</t>
  </si>
  <si>
    <t>Audio engineering, reliability analysis</t>
  </si>
  <si>
    <t>Chemical engineering (plants, products)</t>
  </si>
  <si>
    <t>Chemical process engineering</t>
  </si>
  <si>
    <t>Materials engineering</t>
  </si>
  <si>
    <t>Paper and wood</t>
  </si>
  <si>
    <t>Textiles; including synthetic dyes, colours, fibres (nanoscale materials to be 2.10; biomaterials to be 2.9)</t>
  </si>
  <si>
    <t>Ceramics</t>
  </si>
  <si>
    <t>Composites (including laminates, reinforced plastics, cermets, combined natural and synthetic fibre fabrics; filled composites)</t>
  </si>
  <si>
    <t>Coating and films</t>
  </si>
  <si>
    <t>Medical engineering</t>
  </si>
  <si>
    <t>Medical laboratory technology (including laboratory samples analysis; diagnostic technologies) (Biomaterials to be 2.9 [physical characteristics of living material as related to medical implants, devices, sensors]);</t>
  </si>
  <si>
    <t>Environmental and geological engineering, geotechnics</t>
  </si>
  <si>
    <t>Petroleum engineering (fuel, oils)</t>
  </si>
  <si>
    <t>Mining and mineral processing</t>
  </si>
  <si>
    <t>Energy and fuels</t>
  </si>
  <si>
    <t>Remote sensing</t>
  </si>
  <si>
    <t>Marine engineering, sea vessels</t>
  </si>
  <si>
    <t>Ocean engineering</t>
  </si>
  <si>
    <t>Environmental biotechnology</t>
  </si>
  <si>
    <t>Bioremediation, diagnostic biotechnologies (DNA chips and biosensing devices) in environmental management</t>
  </si>
  <si>
    <t>Environmental biotechnology related ethics</t>
  </si>
  <si>
    <t>Industrial biotechnology</t>
  </si>
  <si>
    <t>Bioprocessing technologies (industrial processes relying on biological agents to drive the process) biocatalysis, fermentation</t>
  </si>
  <si>
    <t>Bioproducts (products that are manufactured using biological material as feedstock) biomaterials, bioplastics, biofuels, bioderived bulk and fine chemicals, bio-derived novel materials</t>
  </si>
  <si>
    <t>Nano-materials (production and properties)</t>
  </si>
  <si>
    <t>Nano-processes (applications on nano-scale); (biomaterials to be 2.9)</t>
  </si>
  <si>
    <t>Food and beverages</t>
  </si>
  <si>
    <t>Human genetics</t>
  </si>
  <si>
    <t>Immunology</t>
  </si>
  <si>
    <t>Neurosciences (including psychophysiology</t>
  </si>
  <si>
    <t>Pharmacology and pharmacy</t>
  </si>
  <si>
    <t>Physiology (including cytology)</t>
  </si>
  <si>
    <t>Anatomy and morphology (plant science to be 1.6)</t>
  </si>
  <si>
    <t>Medicinal chemistry</t>
  </si>
  <si>
    <t>Toxicology</t>
  </si>
  <si>
    <t>Pathology</t>
  </si>
  <si>
    <t>Cardiac and Cardiovascular systems</t>
  </si>
  <si>
    <t>Endocrinology and metabolism (including diabetes, hormones)</t>
  </si>
  <si>
    <t>Respiratory systems</t>
  </si>
  <si>
    <t>Oncology</t>
  </si>
  <si>
    <t>Hematology</t>
  </si>
  <si>
    <t>Otorhinolaryngology</t>
  </si>
  <si>
    <t>Ophthalmology</t>
  </si>
  <si>
    <t>Dentistry, oral surgery and medicine</t>
  </si>
  <si>
    <t>Paediatrics</t>
  </si>
  <si>
    <t>Clinical neurology</t>
  </si>
  <si>
    <t>Orthopaedics</t>
  </si>
  <si>
    <t>Surgery</t>
  </si>
  <si>
    <t>Transplantation</t>
  </si>
  <si>
    <t>Obstetrics and gynaecology</t>
  </si>
  <si>
    <t>Psychiatry</t>
  </si>
  <si>
    <t>Dermatology and venereal diseases</t>
  </si>
  <si>
    <t>Urology and nephrology</t>
  </si>
  <si>
    <t>General and internal medicine</t>
  </si>
  <si>
    <t>Gastroenterology and hepatology</t>
  </si>
  <si>
    <t>Andrology</t>
  </si>
  <si>
    <t>Critical care medicine and Emergency medicine</t>
  </si>
  <si>
    <t>Anaesthesiology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</si>
  <si>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</si>
  <si>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</si>
  <si>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</si>
  <si>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</si>
  <si>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</si>
  <si>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</si>
  <si>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</si>
  <si>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</si>
  <si>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</si>
  <si>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</si>
  <si>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</si>
  <si>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</si>
  <si>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</si>
  <si>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</si>
  <si>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</si>
  <si>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</si>
  <si>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</si>
  <si>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</si>
  <si>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</si>
  <si>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</si>
  <si>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</si>
  <si>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</si>
  <si>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</si>
  <si>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</si>
  <si>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</si>
  <si>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</si>
  <si>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</si>
  <si>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</si>
  <si>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</si>
  <si>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</si>
  <si>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</si>
  <si>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</si>
  <si>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</si>
  <si>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</si>
  <si>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</si>
  <si>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</si>
  <si>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</si>
  <si>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</si>
  <si>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</si>
  <si>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</si>
  <si>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Psychology, special (including therapy for learning, speech, hearing, visual and other physical and mental disabilities);</t>
  </si>
  <si>
    <t>Cognitive sciences</t>
  </si>
  <si>
    <t>Economic Theory</t>
  </si>
  <si>
    <t>Applied Economics, Econometrics</t>
  </si>
  <si>
    <t>Industrial relations</t>
  </si>
  <si>
    <t>Business and management</t>
  </si>
  <si>
    <t>Accounting</t>
  </si>
  <si>
    <t>Finance</t>
  </si>
  <si>
    <t>Education, general; including training, pedagogy, didactics [and education systems]</t>
  </si>
  <si>
    <t>Education, special (to gifted persons, those with learning disabilities)</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</si>
  <si>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</si>
  <si>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</si>
  <si>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</si>
  <si>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</si>
  <si>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</si>
  <si>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</si>
  <si>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</si>
  <si>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</si>
  <si>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</si>
  <si>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</si>
  <si>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</si>
  <si>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</si>
  <si>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</si>
  <si>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</si>
  <si>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</si>
  <si>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</si>
  <si>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</si>
  <si>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</si>
  <si>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</si>
  <si>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</si>
  <si>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</si>
  <si>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</si>
  <si>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</si>
  <si>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</si>
  <si>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</si>
  <si>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</si>
  <si>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</si>
  <si>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</si>
  <si>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</si>
  <si>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</si>
  <si>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</si>
  <si>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</si>
  <si>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</si>
  <si>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</si>
  <si>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</si>
  <si>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</si>
  <si>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</si>
  <si>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UCHAZEČ/I</t>
  </si>
  <si>
    <t>Hlavní uchazeč</t>
  </si>
  <si>
    <t>Role uchazeče na projektu</t>
  </si>
  <si>
    <t>P - Hlavní příjemce</t>
  </si>
  <si>
    <t>IČ</t>
  </si>
  <si>
    <t>DIČ / VAT-ID</t>
  </si>
  <si>
    <t>Obchodní jméno</t>
  </si>
  <si>
    <t>Právní forma</t>
  </si>
  <si>
    <t>Typ výzkumné organizace - podrobnější specifikace</t>
  </si>
  <si>
    <t>Stát</t>
  </si>
  <si>
    <t>Česká republika</t>
  </si>
  <si>
    <t>Statutární orgán - hlavní uchazeč</t>
  </si>
  <si>
    <t>1.</t>
  </si>
  <si>
    <t>2.</t>
  </si>
  <si>
    <t>3.</t>
  </si>
  <si>
    <t>4.</t>
  </si>
  <si>
    <t>5.</t>
  </si>
  <si>
    <t>6.</t>
  </si>
  <si>
    <t>Jméno</t>
  </si>
  <si>
    <t>Příjmení</t>
  </si>
  <si>
    <t>Role</t>
  </si>
  <si>
    <t>Údaje potřebné pro vyžádání výpisu rejstříku z trestů - Nepovinná pole k vyplnění</t>
  </si>
  <si>
    <t>Stát narození</t>
  </si>
  <si>
    <t>Státní občanství</t>
  </si>
  <si>
    <t>Rodné příjmení</t>
  </si>
  <si>
    <t>Rodné číslo</t>
  </si>
  <si>
    <t>Pozn.: Rodné číslo bude využito pro účely předběžné veřejnosprávní kontroly, tj. pro účely prokázání způsobilosti uchazeče, resp. pro získání výpisu z Rejstříku trestů. Tento údaj nebude poskytnut jiným osobám administrátorovi projektu.</t>
  </si>
  <si>
    <t>(formát xxxxxx/xxxx s lomítkem)</t>
  </si>
  <si>
    <t>Místo narození</t>
  </si>
  <si>
    <t>Okres</t>
  </si>
  <si>
    <t>Pohlaví</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</si>
  <si>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za uvedenou položku je povinné. Pokud však z povahy právní formy konkrétního uchazeče vyplývá, že za danou položku údaje nemá, tuto nevyplňuje.</t>
  </si>
  <si>
    <t>Vlastníci/Akcionáři</t>
  </si>
  <si>
    <t>Vyplňte všechny vlastníky, resp. osoby, které mají podíl v právnické osobě uchazeče ve výši nejméně 10 %, tedy v případě společnosti s ručením omezeným společníky v s.r.o., u akciové společnosti akcionáře a.s., apod.). V případě, že je takovou osobou další právnická osoba, uveďte i její vlastníky až na koncové fyzické osoby, které mají podíl v právnické osobě nejméně 10 %.</t>
  </si>
  <si>
    <t>Rodné číslo (FO) nebo IČ (PO)</t>
  </si>
  <si>
    <t>(RČ xxxxxx/xxxx s lomítkem)</t>
  </si>
  <si>
    <t>Výše podílu v %</t>
  </si>
  <si>
    <t>Komentář k výši podílu</t>
  </si>
  <si>
    <t>Beneficienti</t>
  </si>
  <si>
    <t>Majetkové účasti</t>
  </si>
  <si>
    <t xml:space="preserve">Uveďte obchodní jméno a IČ všech právnických osob, ve kterých má Vaše právnická osoba (firma/společnost) vlastnický podíl a uveďte zároveň jeho výši v procentech. </t>
  </si>
  <si>
    <t>D - Další účastník</t>
  </si>
  <si>
    <t>(formát xxxxx bez mezery)</t>
  </si>
  <si>
    <t xml:space="preserve">Statutární orgán - další účastník </t>
  </si>
  <si>
    <t>Údaje potřebné pro vyžádání výpisu rejstříku z trestů</t>
  </si>
  <si>
    <t>VÝSLEDKY PROJEKTU</t>
  </si>
  <si>
    <t>Výsledky podporované programem</t>
  </si>
  <si>
    <t xml:space="preserve">Uvěďte alespoň jeden výsledek. Výsledky, které zde budou uvedeny, musí být uvedeny také v pre-proposal form a full proposal form. </t>
  </si>
  <si>
    <t>1. Výsledek</t>
  </si>
  <si>
    <t>2. Výsledek</t>
  </si>
  <si>
    <t>Název výsledku</t>
  </si>
  <si>
    <t>Druh výsledku</t>
  </si>
  <si>
    <t>Procentuální podíl českého partnera na činnostech vedoucích k dosažení výsledku</t>
  </si>
  <si>
    <t>Popis činností českého partnera na dosažení výsledku</t>
  </si>
  <si>
    <t>Rozdělení práv a přístup k výsledku českého partnera k výsledkům, kterých český partner dosáhne společně se zahraničními partnery - uveďte procentuální podíl na výsledku</t>
  </si>
  <si>
    <t>Popište uplatnění výsledku v praxi. Jakou předpokládáte aplikovanost (uplatnění) výsledku v horizontu tří let</t>
  </si>
  <si>
    <t>PŘÍLOHY ZA PROJEKT</t>
  </si>
  <si>
    <t>Přílohy za projekt</t>
  </si>
  <si>
    <t>Čestné prohlášení za uchazeče</t>
  </si>
  <si>
    <r>
      <t>K plánovanému výsledku druhu Patent musí příjemce doložit patentovou rešerši (</t>
    </r>
    <r>
      <rPr>
        <b/>
        <sz val="10"/>
        <rFont val="Arial"/>
        <family val="2"/>
        <charset val="238"/>
      </rPr>
      <t>pouze pokud máte výsledek Patent</t>
    </r>
    <r>
      <rPr>
        <sz val="10"/>
        <rFont val="Arial"/>
        <family val="2"/>
        <charset val="238"/>
      </rPr>
      <t>)</t>
    </r>
  </si>
  <si>
    <r>
      <t>Potvrzení certifikačního orgánu pro druh výsledku NmetS - metodiky schválené příslušným orgánem státní správy (</t>
    </r>
    <r>
      <rPr>
        <b/>
        <sz val="10"/>
        <rFont val="Arial"/>
        <family val="2"/>
        <charset val="238"/>
      </rPr>
      <t>pouze pokud máte výsledek NmetS</t>
    </r>
    <r>
      <rPr>
        <sz val="10"/>
        <rFont val="Arial"/>
        <family val="2"/>
        <charset val="238"/>
      </rPr>
      <t>)</t>
    </r>
  </si>
  <si>
    <t>Kurz</t>
  </si>
  <si>
    <t>výsledky</t>
  </si>
  <si>
    <t>Ztech - ověřená technologie</t>
  </si>
  <si>
    <t>Popište způsob naplnění cílů programu/podprogramu</t>
  </si>
  <si>
    <t>Další vedlejší obor FORD</t>
  </si>
  <si>
    <t>Vlastnická struktura - Povinná pole k vyplnění</t>
  </si>
  <si>
    <t>Vlastnická struktura - další účastník - Povinná pole k vyplnění</t>
  </si>
  <si>
    <t>Smlouva o podpoře bude uzavřena pouze s uchazečem, který má čistý výpis rejstříku trestů v oblasti hospodářské činnosti a jehož firma není v insolvenci. Kontrola těchto skutečností proběhne ve fázi před uzavřením smlouvy, k čemuž budou využity údaje poskytnuté v této povinné příloze nebo budou následně vyžádány.</t>
  </si>
  <si>
    <t>Pozn.: Rodné číslo bude využito pro účely předběžné veřejnosprávní kontroly, tj. pro účely prokázání způsobilosti uchazeče, resp. pro získání výpisu z Rejstříku trestů. Tento údaj nebude poskytnut jiným osobám než administrátorovi výzvy.</t>
  </si>
  <si>
    <t>FINANČNÍ PLÁN Projekt CELKEM</t>
  </si>
  <si>
    <t>Pokyny pro vyplňování:</t>
  </si>
  <si>
    <t>- Žlutá pole k vyplnění</t>
  </si>
  <si>
    <t>- Šedá pole jsou automaticky vyplněna nebo budou dopočítána</t>
  </si>
  <si>
    <t>- Nepovinné pole</t>
  </si>
  <si>
    <t>List "Výsledky"</t>
  </si>
  <si>
    <t xml:space="preserve">Dále uveďte (pokud jste je již neuvedli podle předchozích vět) veškeré fyzické osoby (beneficienty), které se fakticky či formálně podílí na ovládání osoby uchazeče bez ohledu na to, zda tak činí přímo, či nepřímo prostřednictvím dalších společností, či skrytě. Za beneficienta je pro tyto účely považována též každá fyzická osoba, které je přímo či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</si>
  <si>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MP - malý podnik</t>
  </si>
  <si>
    <t>VVI - veřejná výzkumná instituce mimo AV ČR</t>
  </si>
  <si>
    <t>SP - střední podnik</t>
  </si>
  <si>
    <t>VVS - veřejná vysoká škola</t>
  </si>
  <si>
    <t>VP - velký podnik</t>
  </si>
  <si>
    <t>AV ČR - Akademie věd ČR</t>
  </si>
  <si>
    <t>VO - výzkumná organizace</t>
  </si>
  <si>
    <t>ostatní VO - veřejná výzkumná instituce mimo AV ČR</t>
  </si>
  <si>
    <t>Žena</t>
  </si>
  <si>
    <t>Muž</t>
  </si>
  <si>
    <t>PV</t>
  </si>
  <si>
    <t>Náklady na PV (vypočteno automaticky)</t>
  </si>
  <si>
    <t>Podíly kategorií výzkumu PV/EV</t>
  </si>
  <si>
    <t>Uveďte vždy procentní podíly těchto dvou typů výzkumu za daný rok řešení projektu. Součet podílů průmyslového výzkumu a experimentálního vývoje musí v každém roce činit 100 %.
- Průmyslový výzkum je kategorie výzkumu a vývoje ve smyslu článku 2 odst. 85 Nařízení pojmenovaná v originálním znění, jako „industrial research”.
- Experimentální vývoj je získávání, spojování, formování a používání stávajících vědeckých, technologických, obchodních a jiných příslušných poznatků a dovedností pro návrh nových nebo podstatně zdokonalených výrobků, postupů nebo služeb.</t>
  </si>
  <si>
    <t>V této společné výzvě nepatří mezí způsobilé náklady investice.</t>
  </si>
  <si>
    <t xml:space="preserve">Nepřímé náklady </t>
  </si>
  <si>
    <r>
      <t xml:space="preserve">Částky uvádějte v celých eurech. </t>
    </r>
    <r>
      <rPr>
        <b/>
        <sz val="12"/>
        <color rgb="FFFF0000"/>
        <rFont val="Arial"/>
        <family val="2"/>
        <charset val="238"/>
      </rPr>
      <t>ČÁSTKY UVEDENÉ ZDE MUSÍ BÝT STEJNÉ JAKO ČÁSTKY UVEDENÉ V PRE-PROPOSAL/FULL PROPOSAL FORM!</t>
    </r>
  </si>
  <si>
    <t>Další účastník 1 (pokud je v projektu více jak jeden český uchazeč)</t>
  </si>
  <si>
    <t>Další účastník 2 (pokud jsou v projektu více jak dva čeští uchazeči)</t>
  </si>
  <si>
    <t>Tento sešit se vyplňuje pouze v případě zapojení tří českých subjektů.</t>
  </si>
  <si>
    <t>FINANČNÍ PLÁN Subjekt 3 (Další účastník 2)</t>
  </si>
  <si>
    <t>FINANČNÍ PLÁN Subjekt 2 (Další účastník 1)</t>
  </si>
  <si>
    <r>
      <t xml:space="preserve">Splňujete definici účinné spolupráce a podmínky pro navýšení intenzity podpory o 15 %? </t>
    </r>
    <r>
      <rPr>
        <b/>
        <sz val="8"/>
        <color rgb="FFFFFFFF"/>
        <rFont val="Arial"/>
        <family val="2"/>
        <charset val="238"/>
      </rPr>
      <t xml:space="preserve">(vyplňují všechny typy organizací) </t>
    </r>
  </si>
  <si>
    <t>Statutární orgán - další účastník 2</t>
  </si>
  <si>
    <t>Vlastnická struktura - další účastník 2 - Povinná pole k vyplnění</t>
  </si>
  <si>
    <t>musí se jednat o výsledky projektu, které jsou podporované programem EPSILON. Uveďte zde všechny výsledky, na kterých se budou čeští partneři podílet</t>
  </si>
  <si>
    <t>EPSILON</t>
  </si>
  <si>
    <t>Fprum - průmyslový vzor</t>
  </si>
  <si>
    <t>Fuzit - užitný vzor</t>
  </si>
  <si>
    <t>Gprot - prototyp</t>
  </si>
  <si>
    <t>Gfunk - funkční vzorek</t>
  </si>
  <si>
    <t>Nlec - léčebný postup</t>
  </si>
  <si>
    <t>Nmap - specializovaná mapa s odborným obsahem</t>
  </si>
  <si>
    <t>NmetC - metodiky certifikované oprávněným orgánem</t>
  </si>
  <si>
    <t>NmetS - metodiky schválené příslušným orgánem státní správy, do jehož kompetence daná problematika spadá</t>
  </si>
  <si>
    <t>NmetA- metodiky a postupy akreditované oprávněným orgánem</t>
  </si>
  <si>
    <t>Npam - památkový postup</t>
  </si>
  <si>
    <t>P - patent</t>
  </si>
  <si>
    <t>R - software</t>
  </si>
  <si>
    <t>Zpolop - poloprovoz</t>
  </si>
  <si>
    <t>O- ostatní výsledky</t>
  </si>
  <si>
    <t>Hkonc- výsledky promítnuté do schválených strategických a koncepčních dokumentů VaVaI orgánů státní nebo veřejné správy</t>
  </si>
  <si>
    <t>Hneleg- výsledky promítnuté do směrnic a předpisů nelegislativní povahy závazných v rámci kompetence příslušného poskytovatele</t>
  </si>
  <si>
    <t xml:space="preserve">Výsledky druhu „O” musí splňovat podmínku aplikovatelnosti v praxi a následně bude jejich aplikace v praxi sledována v rámci monitoringu implementačních plánů. </t>
  </si>
  <si>
    <t xml:space="preserve">Výsledky druhu „H” budou uznány pouze v kombinaci s alespoň jedním dalším výsledkem uvedeným ve výčtu druhů výsledků. </t>
  </si>
  <si>
    <t>Průmyslový výzkum</t>
  </si>
  <si>
    <t>Průmyslový výzkum
Max. intenzita podpory při doložení účinné spolupráce</t>
  </si>
  <si>
    <t xml:space="preserve">max výše podpory za projekt  a uchazeče celkem při nedofinancovávání tohoto subjektu druhým subjektem </t>
  </si>
  <si>
    <t>Pomocná tabulka:</t>
  </si>
  <si>
    <t xml:space="preserve">30% dofinancování z vlastních zdrojů při max intenzitě podpory 70% </t>
  </si>
  <si>
    <r>
      <rPr>
        <sz val="10"/>
        <rFont val="Arial"/>
        <family val="2"/>
        <charset val="238"/>
      </rPr>
      <t>Kontrola podpory za více českých subjektů a za projekt (</t>
    </r>
    <r>
      <rPr>
        <b/>
        <sz val="10"/>
        <rFont val="Arial"/>
        <family val="2"/>
        <charset val="238"/>
      </rPr>
      <t>nesmí překročit hranici 70% na projekt</t>
    </r>
    <r>
      <rPr>
        <sz val="10"/>
        <rFont val="Arial"/>
        <family val="2"/>
        <charset val="238"/>
      </rPr>
      <t>), relevantní pouze v případě zapojení více českých subjektů.</t>
    </r>
  </si>
  <si>
    <t>Požadovaná podpora (max. 70% na projekt)</t>
  </si>
  <si>
    <t>Intenzita podpory dle programu EPSILON</t>
  </si>
  <si>
    <r>
      <rPr>
        <i/>
        <u/>
        <sz val="10"/>
        <rFont val="Arial"/>
        <family val="2"/>
        <charset val="238"/>
      </rPr>
      <t>Metodou vykazování je míněno:</t>
    </r>
    <r>
      <rPr>
        <i/>
        <sz val="10"/>
        <rFont val="Arial"/>
        <family val="2"/>
        <charset val="238"/>
      </rPr>
      <t xml:space="preserve">
a) Vykazování skutečných nepřímých nákladů, tzv. metodou „</t>
    </r>
    <r>
      <rPr>
        <b/>
        <i/>
        <sz val="10"/>
        <rFont val="Arial"/>
        <family val="2"/>
        <charset val="238"/>
      </rPr>
      <t>full cost</t>
    </r>
    <r>
      <rPr>
        <i/>
        <sz val="10"/>
        <rFont val="Arial"/>
        <family val="2"/>
        <charset val="238"/>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b) Vykazování nepřímých nákladů na základě pevné sazby, tzv. metodou „</t>
    </r>
    <r>
      <rPr>
        <b/>
        <i/>
        <sz val="10"/>
        <rFont val="Arial"/>
        <family val="2"/>
        <charset val="238"/>
      </rPr>
      <t>flat rate</t>
    </r>
    <r>
      <rPr>
        <i/>
        <sz val="10"/>
        <rFont val="Arial"/>
        <family val="2"/>
        <charset val="238"/>
      </rPr>
      <t xml:space="preserve">”, do výše 25 % ze součtu skutečně vykázaných </t>
    </r>
    <r>
      <rPr>
        <b/>
        <i/>
        <sz val="10"/>
        <color rgb="FFFF0000"/>
        <rFont val="Arial"/>
        <family val="2"/>
        <charset val="238"/>
      </rPr>
      <t>osobních nákladů</t>
    </r>
    <r>
      <rPr>
        <b/>
        <i/>
        <sz val="10"/>
        <rFont val="Arial"/>
        <family val="2"/>
        <charset val="238"/>
      </rPr>
      <t xml:space="preserve"> </t>
    </r>
    <r>
      <rPr>
        <i/>
        <sz val="10"/>
        <rFont val="Arial"/>
        <family val="2"/>
        <charset val="238"/>
      </rPr>
      <t>a</t>
    </r>
    <r>
      <rPr>
        <b/>
        <i/>
        <sz val="10"/>
        <rFont val="Arial"/>
        <family val="2"/>
        <charset val="238"/>
      </rPr>
      <t xml:space="preserve"> </t>
    </r>
    <r>
      <rPr>
        <b/>
        <i/>
        <sz val="10"/>
        <color rgb="FFFF0000"/>
        <rFont val="Arial"/>
        <family val="2"/>
        <charset val="238"/>
      </rPr>
      <t xml:space="preserve">ostatních přímých nákladů </t>
    </r>
    <r>
      <rPr>
        <b/>
        <i/>
        <sz val="10"/>
        <rFont val="Arial"/>
        <family val="2"/>
        <charset val="238"/>
      </rPr>
      <t>(ochrana duševního vlastnictví + provozní náklady a cestovné)</t>
    </r>
    <r>
      <rPr>
        <i/>
        <sz val="10"/>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
</t>
    </r>
  </si>
  <si>
    <t>Intenzita podpory na českou část projektu celkem</t>
  </si>
  <si>
    <t>Tento vyplněný dokument zašle uchazeč ve formátu .xls společně s ostatními povinnými přílohami ze své datové schránky do datové schránky TA ČR ve lhůtě pro podání zkrácených návrhů projektů (pre-proposals). Pokud je v projektu více českých uchazečů, povinné přílohy zasílá každý český uchazeč ze své datové schránky do datové schránky TA ČR.</t>
  </si>
  <si>
    <t>Obdobné a související projekty, výzkumné záměry a výsledky</t>
  </si>
  <si>
    <t>Uveďte identifikační kódy jiných projektů uvedených v CEP a výzkumných záměrů uvedených v CEZ, které jsou uvedeny v IS VaVaI (www.rvvi.cz), a které řeší obdobnou problematiku. Jedná se o projekty a výzkumné záměry, u kterých se předpokládá shodná část výsledků. Vyplňte v případě, že takové projekty nebo výzkumné záměry existují.</t>
  </si>
  <si>
    <t>Odkaz na systém ISVAV (www.rvvi.cz)</t>
  </si>
  <si>
    <t>Identifikační kód projektu</t>
  </si>
  <si>
    <t>Zároveň odesláním této povinné přílohy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</si>
  <si>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Definice podniku v obtížích</t>
  </si>
  <si>
    <t>Pozn: Vyjádřete číselně v procentech podíl, např. 30%</t>
  </si>
  <si>
    <t>verze 1 (5.12.2019)</t>
  </si>
  <si>
    <t xml:space="preserve">Tento soubor funguje správně pouze v novějších verzích aplikace Excel. </t>
  </si>
  <si>
    <t>TACR Application Form - povinná příloha českého/ých uchazeče/ů mezinárodní výzvy EuroNanoMed 3 Call 2020</t>
  </si>
  <si>
    <t>Podprogram 2 - Energetika a materiály</t>
  </si>
  <si>
    <t>Zde uvedené přílohy jsou povinné a musí být součásti datové zprávy zaslané s tímto excelovským souborem.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</si>
</sst>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0"/>
    <numFmt numFmtId="166" formatCode="0.00\ %"/>
    <numFmt numFmtId="167" formatCode="[$€]#,##0.00"/>
  </numFmts>
  <fonts count="43">
    <font>
      <sz val="10"/>
      <color rgb="FF000000"/>
      <name val="Arial"/>
    </font>
    <font>
      <b/>
      <sz val="10"/>
      <name val="Arial"/>
      <family val="2"/>
      <charset val="238"/>
    </font>
    <font>
      <sz val="10"/>
      <name val="Arial"/>
      <family val="2"/>
      <charset val="238"/>
    </font>
    <font>
      <b/>
      <sz val="10"/>
      <color rgb="FFFFFFFF"/>
      <name val="Arial"/>
      <family val="2"/>
      <charset val="238"/>
    </font>
    <font>
      <b/>
      <sz val="9"/>
      <color rgb="FFFFFFFF"/>
      <name val="Arial"/>
      <family val="2"/>
      <charset val="238"/>
    </font>
    <font>
      <sz val="10"/>
      <color rgb="FF333333"/>
      <name val="Arial"/>
      <family val="2"/>
      <charset val="238"/>
    </font>
    <font>
      <sz val="10"/>
      <name val="Arial"/>
      <family val="2"/>
      <charset val="238"/>
    </font>
    <font>
      <b/>
      <sz val="10"/>
      <color rgb="FF000000"/>
      <name val="Arial"/>
      <family val="2"/>
      <charset val="238"/>
    </font>
    <font>
      <sz val="10"/>
      <color rgb="FFFF0000"/>
      <name val="Arial"/>
      <family val="2"/>
      <charset val="238"/>
    </font>
    <font>
      <b/>
      <sz val="11"/>
      <color rgb="FF000000"/>
      <name val="Inconsolata"/>
    </font>
    <font>
      <b/>
      <sz val="10"/>
      <color rgb="FF333333"/>
      <name val="Arial"/>
      <family val="2"/>
      <charset val="238"/>
    </font>
    <font>
      <i/>
      <sz val="10"/>
      <name val="Arial"/>
      <family val="2"/>
      <charset val="238"/>
    </font>
    <font>
      <sz val="10"/>
      <color rgb="FF6AA84F"/>
      <name val="Arial"/>
      <family val="2"/>
      <charset val="238"/>
    </font>
    <font>
      <b/>
      <sz val="10"/>
      <color rgb="FFFF0000"/>
      <name val="Arial"/>
      <family val="2"/>
      <charset val="238"/>
    </font>
    <font>
      <b/>
      <sz val="10"/>
      <color rgb="FFCC0000"/>
      <name val="Arial"/>
      <family val="2"/>
      <charset val="238"/>
    </font>
    <font>
      <sz val="11"/>
      <color rgb="FF000000"/>
      <name val="Calibri"/>
      <family val="2"/>
      <charset val="238"/>
    </font>
    <font>
      <sz val="9"/>
      <color rgb="FF000000"/>
      <name val="Arial"/>
      <family val="2"/>
      <charset val="238"/>
    </font>
    <font>
      <b/>
      <i/>
      <sz val="10"/>
      <name val="Arial"/>
      <family val="2"/>
      <charset val="238"/>
    </font>
    <font>
      <i/>
      <u/>
      <sz val="10"/>
      <name val="Arial"/>
      <family val="2"/>
      <charset val="238"/>
    </font>
    <font>
      <sz val="10"/>
      <name val="Arial"/>
      <family val="2"/>
      <charset val="238"/>
    </font>
    <font>
      <b/>
      <sz val="10"/>
      <color theme="4"/>
      <name val="Arial"/>
      <family val="2"/>
      <charset val="238"/>
    </font>
    <font>
      <sz val="10"/>
      <color rgb="FF000000"/>
      <name val="Arial"/>
      <family val="2"/>
      <charset val="238"/>
    </font>
    <font>
      <b/>
      <sz val="10"/>
      <name val="Arial"/>
      <family val="2"/>
      <charset val="238"/>
    </font>
    <font>
      <b/>
      <sz val="12"/>
      <name val="Arial"/>
      <family val="2"/>
      <charset val="238"/>
    </font>
    <font>
      <i/>
      <sz val="10"/>
      <name val="Arial"/>
      <family val="2"/>
      <charset val="238"/>
    </font>
    <font>
      <b/>
      <i/>
      <sz val="10"/>
      <color rgb="FFFF0000"/>
      <name val="Arial"/>
      <family val="2"/>
      <charset val="238"/>
    </font>
    <font>
      <sz val="10"/>
      <color rgb="FF333333"/>
      <name val="Arial"/>
      <family val="2"/>
      <charset val="238"/>
    </font>
    <font>
      <b/>
      <sz val="9"/>
      <color rgb="FFFFFFFF"/>
      <name val="Arial"/>
      <family val="2"/>
      <charset val="238"/>
    </font>
    <font>
      <sz val="8"/>
      <name val="Arial"/>
      <family val="2"/>
      <charset val="238"/>
    </font>
    <font>
      <u/>
      <sz val="10"/>
      <color rgb="FF0000FF"/>
      <name val="Arial"/>
      <family val="2"/>
      <charset val="238"/>
    </font>
    <font>
      <b/>
      <sz val="13"/>
      <color rgb="FFFFFFFF"/>
      <name val="Arial"/>
      <family val="2"/>
      <charset val="238"/>
    </font>
    <font>
      <b/>
      <sz val="12"/>
      <color rgb="FF000000"/>
      <name val="Cambria"/>
      <family val="1"/>
      <charset val="238"/>
    </font>
    <font>
      <sz val="10"/>
      <color rgb="FF000000"/>
      <name val="Arial"/>
      <family val="2"/>
      <charset val="238"/>
    </font>
    <font>
      <sz val="10"/>
      <name val="Arial"/>
      <family val="2"/>
      <charset val="238"/>
    </font>
    <font>
      <b/>
      <sz val="14"/>
      <name val="Arial"/>
      <family val="2"/>
      <charset val="238"/>
    </font>
    <font>
      <sz val="14"/>
      <name val="Arial"/>
      <family val="2"/>
      <charset val="238"/>
    </font>
    <font>
      <b/>
      <sz val="12"/>
      <color rgb="FFFF0000"/>
      <name val="Arial"/>
      <family val="2"/>
      <charset val="238"/>
    </font>
    <font>
      <i/>
      <sz val="10"/>
      <color rgb="FF000000"/>
      <name val="Arial"/>
      <family val="2"/>
      <charset val="238"/>
    </font>
    <font>
      <b/>
      <sz val="8"/>
      <color rgb="FFFFFFFF"/>
      <name val="Arial"/>
      <family val="2"/>
      <charset val="238"/>
    </font>
    <font>
      <sz val="9"/>
      <name val="Arial"/>
      <family val="2"/>
      <charset val="238"/>
    </font>
    <font>
      <u/>
      <sz val="10"/>
      <color theme="10"/>
      <name val="Arial"/>
      <family val="2"/>
      <charset val="238"/>
    </font>
    <font>
      <sz val="10"/>
      <color rgb="FF000000"/>
      <name val="Calibri"/>
      <family val="2"/>
      <charset val="238"/>
    </font>
    <font>
      <i/>
      <sz val="9"/>
      <color rgb="FF000000"/>
      <name val="Arial"/>
      <family val="2"/>
      <charset val="238"/>
    </font>
  </fonts>
  <fills count="24">
    <fill>
      <patternFill patternType="none"/>
    </fill>
    <fill>
      <patternFill patternType="gray125"/>
    </fill>
    <fill>
      <patternFill patternType="solid">
        <fgColor rgb="FFCC0000"/>
        <bgColor rgb="FFCC0000"/>
      </patternFill>
    </fill>
    <fill>
      <patternFill patternType="solid">
        <fgColor rgb="FF333333"/>
        <bgColor rgb="FF333333"/>
      </patternFill>
    </fill>
    <fill>
      <patternFill patternType="solid">
        <fgColor rgb="FFFFF892"/>
        <bgColor rgb="FFFFF892"/>
      </patternFill>
    </fill>
    <fill>
      <patternFill patternType="solid">
        <fgColor rgb="FFD9D9D9"/>
        <bgColor rgb="FFD9D9D9"/>
      </patternFill>
    </fill>
    <fill>
      <patternFill patternType="solid">
        <fgColor rgb="FFEAEAEA"/>
        <bgColor rgb="FFEAEAEA"/>
      </patternFill>
    </fill>
    <fill>
      <patternFill patternType="solid">
        <fgColor rgb="FFF3F3F3"/>
        <bgColor rgb="FFF3F3F3"/>
      </patternFill>
    </fill>
    <fill>
      <patternFill patternType="solid">
        <fgColor rgb="FFAAAAAA"/>
        <bgColor rgb="FFAAAAAA"/>
      </patternFill>
    </fill>
    <fill>
      <patternFill patternType="solid">
        <fgColor rgb="FFC6C6C6"/>
        <bgColor rgb="FFC6C6C6"/>
      </patternFill>
    </fill>
    <fill>
      <patternFill patternType="solid">
        <fgColor rgb="FFE3E3E3"/>
        <bgColor rgb="FFE3E3E3"/>
      </patternFill>
    </fill>
    <fill>
      <patternFill patternType="solid">
        <fgColor rgb="FFFFFFFF"/>
        <bgColor rgb="FFFFFFFF"/>
      </patternFill>
    </fill>
    <fill>
      <patternFill patternType="solid">
        <fgColor rgb="FFFF00FF"/>
        <bgColor rgb="FFFF00FF"/>
      </patternFill>
    </fill>
    <fill>
      <patternFill patternType="solid">
        <fgColor rgb="FFFFFF00"/>
        <bgColor indexed="64"/>
      </patternFill>
    </fill>
    <fill>
      <patternFill patternType="solid">
        <fgColor theme="2"/>
        <bgColor theme="2" tint="-9.9948118533890809E-2"/>
      </patternFill>
    </fill>
    <fill>
      <patternFill patternType="solid">
        <fgColor theme="2" tint="-9.9978637043366805E-2"/>
        <bgColor rgb="FFEAEAEA"/>
      </patternFill>
    </fill>
    <fill>
      <patternFill patternType="solid">
        <fgColor theme="2" tint="-0.249977111117893"/>
        <bgColor theme="2" tint="-9.9948118533890809E-2"/>
      </patternFill>
    </fill>
    <fill>
      <patternFill patternType="solid">
        <fgColor rgb="FFEFEFEF"/>
        <bgColor rgb="FFEFEFEF"/>
      </patternFill>
    </fill>
    <fill>
      <patternFill patternType="solid">
        <fgColor rgb="FFE06666"/>
        <bgColor rgb="FFE06666"/>
      </patternFill>
    </fill>
    <fill>
      <patternFill patternType="solid">
        <fgColor rgb="FF3D85C6"/>
        <bgColor rgb="FF3D85C6"/>
      </patternFill>
    </fill>
    <fill>
      <patternFill patternType="solid">
        <fgColor rgb="FFFFCCCC"/>
        <bgColor rgb="FFFFF892"/>
      </patternFill>
    </fill>
    <fill>
      <patternFill patternType="solid">
        <fgColor rgb="FFFFCCCC"/>
        <bgColor rgb="FFF4CCCC"/>
      </patternFill>
    </fill>
    <fill>
      <patternFill patternType="solid">
        <fgColor rgb="FFFFFFFF"/>
        <bgColor indexed="64"/>
      </patternFill>
    </fill>
    <fill>
      <patternFill patternType="solid">
        <fgColor rgb="FFF3F3F3"/>
        <bgColor indexed="64"/>
      </patternFill>
    </fill>
  </fills>
  <borders count="47">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top/>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FFFFFF"/>
      </left>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diagonal/>
    </border>
    <border>
      <left style="thin">
        <color rgb="FFFFFFFF"/>
      </left>
      <right style="thin">
        <color rgb="FF000000"/>
      </right>
      <top/>
      <bottom style="thin">
        <color rgb="FFFFFFFF"/>
      </bottom>
      <diagonal/>
    </border>
    <border>
      <left/>
      <right style="thin">
        <color rgb="FFFFFFFF"/>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FFFFFF"/>
      </bottom>
      <diagonal/>
    </border>
    <border>
      <left style="thin">
        <color rgb="FF000000"/>
      </left>
      <right style="thin">
        <color rgb="FFFFFFFF"/>
      </right>
      <top style="thin">
        <color rgb="FFFFFFFF"/>
      </top>
      <bottom/>
      <diagonal/>
    </border>
    <border>
      <left style="thin">
        <color rgb="FF000000"/>
      </left>
      <right style="thin">
        <color rgb="FFFFFFFF"/>
      </right>
      <top/>
      <bottom/>
      <diagonal/>
    </border>
    <border>
      <left style="thin">
        <color rgb="FF000000"/>
      </left>
      <right style="thin">
        <color rgb="FFFFFFFF"/>
      </right>
      <top/>
      <bottom style="thin">
        <color rgb="FFFFFFFF"/>
      </bottom>
      <diagonal/>
    </border>
    <border>
      <left/>
      <right/>
      <top/>
      <bottom style="thin">
        <color rgb="FFFFFFFF"/>
      </bottom>
      <diagonal/>
    </border>
    <border>
      <left/>
      <right style="thin">
        <color rgb="FFFFFFFF"/>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right/>
      <top style="thin">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CCCCCC"/>
      </top>
      <bottom style="medium">
        <color rgb="FFFFFFFF"/>
      </bottom>
      <diagonal/>
    </border>
  </borders>
  <cellStyleXfs count="4">
    <xf numFmtId="0" fontId="0" fillId="0" borderId="0"/>
    <xf numFmtId="0" fontId="21" fillId="0" borderId="9"/>
    <xf numFmtId="0" fontId="32" fillId="0" borderId="9"/>
    <xf numFmtId="0" fontId="40" fillId="0" borderId="0" applyNumberFormat="0" applyFill="0" applyBorder="0" applyAlignment="0" applyProtection="0"/>
  </cellStyleXfs>
  <cellXfs count="257">
    <xf numFmtId="0" fontId="0" fillId="0" borderId="0" xfId="0" applyFont="1" applyAlignment="1"/>
    <xf numFmtId="0" fontId="1" fillId="0" borderId="1" xfId="0" applyFont="1" applyBorder="1" applyAlignment="1">
      <alignment vertical="top"/>
    </xf>
    <xf numFmtId="0" fontId="2" fillId="0" borderId="1" xfId="0" applyFont="1" applyBorder="1" applyAlignment="1">
      <alignment vertical="top"/>
    </xf>
    <xf numFmtId="0" fontId="1" fillId="0" borderId="0" xfId="0" applyFont="1" applyAlignment="1">
      <alignment vertical="top"/>
    </xf>
    <xf numFmtId="0" fontId="3" fillId="2" borderId="1" xfId="0" applyFont="1" applyFill="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164" fontId="1" fillId="5" borderId="6" xfId="0" applyNumberFormat="1" applyFont="1" applyFill="1" applyBorder="1" applyAlignment="1">
      <alignment vertical="top"/>
    </xf>
    <xf numFmtId="164" fontId="2" fillId="0" borderId="5" xfId="0" applyNumberFormat="1" applyFont="1" applyBorder="1" applyAlignment="1">
      <alignment vertical="top"/>
    </xf>
    <xf numFmtId="0" fontId="2" fillId="0" borderId="7" xfId="0" applyFont="1" applyBorder="1" applyAlignment="1">
      <alignment vertical="top"/>
    </xf>
    <xf numFmtId="0" fontId="3" fillId="2" borderId="8" xfId="0" applyFont="1" applyFill="1" applyBorder="1" applyAlignment="1">
      <alignment vertical="top"/>
    </xf>
    <xf numFmtId="0" fontId="3" fillId="3" borderId="4" xfId="0" applyFont="1" applyFill="1" applyBorder="1" applyAlignment="1">
      <alignment horizontal="center" vertical="top"/>
    </xf>
    <xf numFmtId="0" fontId="3" fillId="3" borderId="9" xfId="0" applyFont="1" applyFill="1" applyBorder="1" applyAlignment="1">
      <alignment horizontal="center" vertical="top"/>
    </xf>
    <xf numFmtId="0" fontId="2" fillId="0" borderId="10" xfId="0" applyFont="1" applyBorder="1" applyAlignment="1">
      <alignment vertical="top"/>
    </xf>
    <xf numFmtId="0" fontId="5" fillId="6" borderId="4" xfId="0" applyFont="1" applyFill="1" applyBorder="1" applyAlignment="1">
      <alignment vertical="top"/>
    </xf>
    <xf numFmtId="0" fontId="0" fillId="6" borderId="4" xfId="0" applyFont="1" applyFill="1" applyBorder="1"/>
    <xf numFmtId="0" fontId="2" fillId="0" borderId="17" xfId="0" applyFont="1" applyBorder="1" applyAlignment="1">
      <alignment vertical="top"/>
    </xf>
    <xf numFmtId="165" fontId="5" fillId="6" borderId="4" xfId="0" applyNumberFormat="1" applyFont="1" applyFill="1" applyBorder="1" applyAlignment="1">
      <alignment horizontal="right" vertical="top"/>
    </xf>
    <xf numFmtId="165" fontId="7" fillId="8" borderId="4" xfId="0" applyNumberFormat="1" applyFont="1" applyFill="1" applyBorder="1" applyAlignment="1">
      <alignment horizontal="right" vertical="top"/>
    </xf>
    <xf numFmtId="0" fontId="4" fillId="3" borderId="9" xfId="0" applyFont="1" applyFill="1" applyBorder="1" applyAlignment="1">
      <alignment horizontal="center" vertical="top" wrapText="1"/>
    </xf>
    <xf numFmtId="0" fontId="4" fillId="3" borderId="9" xfId="0" applyFont="1" applyFill="1" applyBorder="1" applyAlignment="1">
      <alignment horizontal="center" vertical="center" wrapText="1"/>
    </xf>
    <xf numFmtId="164" fontId="2" fillId="5" borderId="4" xfId="0" applyNumberFormat="1" applyFont="1" applyFill="1" applyBorder="1" applyAlignment="1">
      <alignment vertical="top"/>
    </xf>
    <xf numFmtId="0" fontId="8" fillId="0" borderId="5" xfId="0" applyFont="1" applyBorder="1" applyAlignment="1">
      <alignment vertical="top"/>
    </xf>
    <xf numFmtId="0" fontId="3" fillId="3" borderId="9" xfId="0" applyFont="1" applyFill="1" applyBorder="1" applyAlignment="1">
      <alignment horizontal="center" vertical="top" wrapText="1"/>
    </xf>
    <xf numFmtId="0" fontId="8" fillId="0" borderId="17" xfId="0" applyFont="1" applyBorder="1" applyAlignment="1">
      <alignment vertical="top" wrapText="1"/>
    </xf>
    <xf numFmtId="0" fontId="10" fillId="9" borderId="4" xfId="0" applyFont="1" applyFill="1" applyBorder="1" applyAlignment="1">
      <alignment vertical="top"/>
    </xf>
    <xf numFmtId="164" fontId="2" fillId="0" borderId="19" xfId="0" applyNumberFormat="1" applyFont="1" applyBorder="1" applyAlignment="1">
      <alignment vertical="top"/>
    </xf>
    <xf numFmtId="164" fontId="2" fillId="0" borderId="1" xfId="0" applyNumberFormat="1" applyFont="1" applyBorder="1" applyAlignment="1">
      <alignment vertical="top"/>
    </xf>
    <xf numFmtId="0" fontId="5" fillId="9" borderId="4" xfId="0" applyFont="1" applyFill="1" applyBorder="1" applyAlignment="1">
      <alignment vertical="top"/>
    </xf>
    <xf numFmtId="165" fontId="5" fillId="9" borderId="4" xfId="0" applyNumberFormat="1" applyFont="1" applyFill="1" applyBorder="1" applyAlignment="1">
      <alignment horizontal="right" vertical="top"/>
    </xf>
    <xf numFmtId="0" fontId="2" fillId="0" borderId="17" xfId="0" applyFont="1" applyBorder="1" applyAlignment="1">
      <alignment horizontal="left" vertical="top"/>
    </xf>
    <xf numFmtId="0" fontId="12" fillId="0" borderId="5" xfId="0" applyFont="1" applyBorder="1" applyAlignment="1">
      <alignment vertical="top"/>
    </xf>
    <xf numFmtId="0" fontId="5" fillId="10" borderId="9" xfId="0" applyFont="1" applyFill="1" applyBorder="1" applyAlignment="1">
      <alignment vertical="top"/>
    </xf>
    <xf numFmtId="0" fontId="5" fillId="9" borderId="9" xfId="0" applyFont="1" applyFill="1" applyBorder="1" applyAlignment="1">
      <alignment vertical="top"/>
    </xf>
    <xf numFmtId="164" fontId="5" fillId="9" borderId="9" xfId="0" applyNumberFormat="1" applyFont="1" applyFill="1" applyBorder="1" applyAlignment="1">
      <alignment vertical="top"/>
    </xf>
    <xf numFmtId="10" fontId="5" fillId="9" borderId="4" xfId="0" applyNumberFormat="1" applyFont="1" applyFill="1" applyBorder="1" applyAlignment="1">
      <alignment horizontal="right" vertical="top"/>
    </xf>
    <xf numFmtId="0" fontId="0" fillId="6" borderId="9" xfId="0" applyFont="1" applyFill="1" applyBorder="1"/>
    <xf numFmtId="166" fontId="7" fillId="8" borderId="4" xfId="0" applyNumberFormat="1" applyFont="1" applyFill="1" applyBorder="1" applyAlignment="1">
      <alignment horizontal="right" vertical="top"/>
    </xf>
    <xf numFmtId="165" fontId="5" fillId="10" borderId="9" xfId="0" applyNumberFormat="1" applyFont="1" applyFill="1" applyBorder="1" applyAlignment="1">
      <alignment vertical="top"/>
    </xf>
    <xf numFmtId="0" fontId="10" fillId="0" borderId="0" xfId="0" applyFont="1" applyAlignment="1">
      <alignment vertical="top"/>
    </xf>
    <xf numFmtId="0" fontId="5" fillId="0" borderId="0" xfId="0" applyFont="1" applyAlignment="1">
      <alignment vertical="top"/>
    </xf>
    <xf numFmtId="167" fontId="5" fillId="0" borderId="0" xfId="0" applyNumberFormat="1" applyFont="1" applyAlignment="1">
      <alignment horizontal="right" vertical="top"/>
    </xf>
    <xf numFmtId="167" fontId="7" fillId="0" borderId="0" xfId="0" applyNumberFormat="1" applyFont="1" applyAlignment="1">
      <alignment horizontal="right" vertical="top"/>
    </xf>
    <xf numFmtId="165" fontId="5" fillId="9" borderId="9" xfId="0" applyNumberFormat="1" applyFont="1" applyFill="1" applyBorder="1" applyAlignment="1">
      <alignment vertical="top"/>
    </xf>
    <xf numFmtId="0" fontId="2" fillId="0" borderId="0" xfId="0" applyFont="1" applyAlignment="1">
      <alignment vertical="top"/>
    </xf>
    <xf numFmtId="0" fontId="3" fillId="2" borderId="8" xfId="0" applyFont="1" applyFill="1" applyBorder="1" applyAlignment="1">
      <alignment vertical="top"/>
    </xf>
    <xf numFmtId="0" fontId="2" fillId="0" borderId="17" xfId="0" applyFont="1" applyBorder="1" applyAlignment="1">
      <alignment horizontal="center" vertical="top"/>
    </xf>
    <xf numFmtId="0" fontId="13" fillId="0" borderId="17" xfId="0" applyFont="1" applyBorder="1" applyAlignment="1">
      <alignment vertical="top"/>
    </xf>
    <xf numFmtId="0" fontId="13" fillId="0" borderId="1"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horizontal="center" vertical="top"/>
    </xf>
    <xf numFmtId="0" fontId="8" fillId="0" borderId="7" xfId="0" applyFont="1" applyBorder="1" applyAlignment="1">
      <alignment vertical="top" wrapText="1"/>
    </xf>
    <xf numFmtId="0" fontId="13" fillId="0" borderId="7" xfId="0" applyFont="1" applyBorder="1" applyAlignment="1">
      <alignment vertical="top"/>
    </xf>
    <xf numFmtId="0" fontId="5" fillId="10" borderId="4" xfId="0" applyFont="1" applyFill="1" applyBorder="1" applyAlignment="1">
      <alignment vertical="top"/>
    </xf>
    <xf numFmtId="165" fontId="5" fillId="10" borderId="4" xfId="0" applyNumberFormat="1" applyFont="1" applyFill="1" applyBorder="1" applyAlignment="1">
      <alignment horizontal="right" vertical="top"/>
    </xf>
    <xf numFmtId="0" fontId="1" fillId="0" borderId="0" xfId="0" applyFont="1"/>
    <xf numFmtId="0" fontId="2" fillId="0" borderId="0" xfId="0" applyFont="1"/>
    <xf numFmtId="165" fontId="14" fillId="8" borderId="4" xfId="0" applyNumberFormat="1" applyFont="1" applyFill="1" applyBorder="1" applyAlignment="1">
      <alignment horizontal="right" vertical="top"/>
    </xf>
    <xf numFmtId="0" fontId="2" fillId="12" borderId="9" xfId="0" applyFont="1" applyFill="1" applyBorder="1"/>
    <xf numFmtId="0" fontId="5" fillId="9" borderId="4" xfId="0" applyFont="1" applyFill="1" applyBorder="1" applyAlignment="1">
      <alignment vertical="top"/>
    </xf>
    <xf numFmtId="9" fontId="2" fillId="0" borderId="0" xfId="0" applyNumberFormat="1" applyFont="1"/>
    <xf numFmtId="0" fontId="15" fillId="0" borderId="0" xfId="0" applyFont="1"/>
    <xf numFmtId="0" fontId="16" fillId="0" borderId="0" xfId="0" applyFont="1"/>
    <xf numFmtId="0" fontId="2" fillId="0" borderId="0" xfId="0" applyFont="1" applyAlignment="1"/>
    <xf numFmtId="166" fontId="5" fillId="10" borderId="4" xfId="0" applyNumberFormat="1" applyFont="1" applyFill="1" applyBorder="1" applyAlignment="1">
      <alignment horizontal="right" vertical="top"/>
    </xf>
    <xf numFmtId="164" fontId="6" fillId="0" borderId="0" xfId="0" applyNumberFormat="1" applyFont="1"/>
    <xf numFmtId="0" fontId="2" fillId="0" borderId="5" xfId="0" applyFont="1" applyBorder="1" applyAlignment="1">
      <alignment vertical="top"/>
    </xf>
    <xf numFmtId="0" fontId="2" fillId="0" borderId="1" xfId="0" applyFont="1" applyBorder="1" applyAlignment="1">
      <alignment vertical="top"/>
    </xf>
    <xf numFmtId="165" fontId="0" fillId="6" borderId="4" xfId="0" applyNumberFormat="1" applyFont="1" applyFill="1" applyBorder="1"/>
    <xf numFmtId="0" fontId="10" fillId="9" borderId="4" xfId="0" applyFont="1" applyFill="1" applyBorder="1" applyAlignment="1">
      <alignment vertical="top"/>
    </xf>
    <xf numFmtId="165" fontId="10" fillId="9" borderId="4" xfId="0" applyNumberFormat="1" applyFont="1" applyFill="1" applyBorder="1" applyAlignment="1">
      <alignment horizontal="right" vertical="top"/>
    </xf>
    <xf numFmtId="0" fontId="19" fillId="0" borderId="1" xfId="0" applyFont="1" applyBorder="1" applyAlignment="1">
      <alignment vertical="top"/>
    </xf>
    <xf numFmtId="0" fontId="21" fillId="0" borderId="0" xfId="0" applyFont="1" applyAlignment="1"/>
    <xf numFmtId="0" fontId="22" fillId="13" borderId="25" xfId="0" applyFont="1" applyFill="1" applyBorder="1" applyAlignment="1">
      <alignment vertical="top"/>
    </xf>
    <xf numFmtId="0" fontId="0" fillId="13" borderId="26" xfId="0" applyFont="1" applyFill="1" applyBorder="1" applyAlignment="1"/>
    <xf numFmtId="10" fontId="5" fillId="9" borderId="21" xfId="0" applyNumberFormat="1" applyFont="1" applyFill="1" applyBorder="1" applyAlignment="1">
      <alignment horizontal="right" vertical="top"/>
    </xf>
    <xf numFmtId="165" fontId="7" fillId="8" borderId="27" xfId="0" applyNumberFormat="1" applyFont="1" applyFill="1" applyBorder="1" applyAlignment="1">
      <alignment horizontal="right" vertical="top"/>
    </xf>
    <xf numFmtId="166" fontId="7" fillId="8" borderId="24" xfId="0" applyNumberFormat="1" applyFont="1" applyFill="1" applyBorder="1" applyAlignment="1">
      <alignment horizontal="right" vertical="top"/>
    </xf>
    <xf numFmtId="164" fontId="9" fillId="14" borderId="4" xfId="0" applyNumberFormat="1" applyFont="1" applyFill="1" applyBorder="1" applyAlignment="1">
      <alignment vertical="top"/>
    </xf>
    <xf numFmtId="0" fontId="26" fillId="9" borderId="4" xfId="0" applyFont="1" applyFill="1" applyBorder="1" applyAlignment="1">
      <alignment vertical="top"/>
    </xf>
    <xf numFmtId="0" fontId="26" fillId="10" borderId="4" xfId="0" applyFont="1" applyFill="1" applyBorder="1" applyAlignment="1">
      <alignment vertical="top"/>
    </xf>
    <xf numFmtId="0" fontId="21" fillId="6" borderId="4" xfId="0" applyFont="1" applyFill="1" applyBorder="1"/>
    <xf numFmtId="165" fontId="0" fillId="15" borderId="4" xfId="0" applyNumberFormat="1" applyFont="1" applyFill="1" applyBorder="1"/>
    <xf numFmtId="0" fontId="26" fillId="6" borderId="4" xfId="0" applyFont="1" applyFill="1" applyBorder="1" applyAlignment="1">
      <alignment vertical="top"/>
    </xf>
    <xf numFmtId="164" fontId="9" fillId="16" borderId="4" xfId="0" applyNumberFormat="1" applyFont="1" applyFill="1" applyBorder="1" applyAlignment="1">
      <alignment vertical="top"/>
    </xf>
    <xf numFmtId="0" fontId="27" fillId="3" borderId="9" xfId="0" applyFont="1" applyFill="1" applyBorder="1" applyAlignment="1">
      <alignment horizontal="center" vertical="top" wrapText="1"/>
    </xf>
    <xf numFmtId="0" fontId="27" fillId="3" borderId="9" xfId="0" applyFont="1" applyFill="1" applyBorder="1" applyAlignment="1">
      <alignment horizontal="center" vertical="center" wrapText="1"/>
    </xf>
    <xf numFmtId="0" fontId="27" fillId="3" borderId="3" xfId="0" applyFont="1" applyFill="1" applyBorder="1" applyAlignment="1">
      <alignment horizontal="center" vertical="top" wrapText="1"/>
    </xf>
    <xf numFmtId="0" fontId="19" fillId="0" borderId="10" xfId="0" applyFont="1" applyBorder="1" applyAlignment="1">
      <alignment vertical="top"/>
    </xf>
    <xf numFmtId="0" fontId="2" fillId="4" borderId="4" xfId="0" applyFont="1" applyFill="1" applyBorder="1" applyAlignment="1" applyProtection="1">
      <alignment vertical="top" wrapText="1"/>
      <protection locked="0"/>
    </xf>
    <xf numFmtId="164" fontId="5" fillId="4" borderId="9" xfId="0" applyNumberFormat="1" applyFont="1" applyFill="1" applyBorder="1" applyAlignment="1" applyProtection="1">
      <alignment vertical="top"/>
      <protection locked="0"/>
    </xf>
    <xf numFmtId="165" fontId="5" fillId="4" borderId="4" xfId="0" applyNumberFormat="1" applyFont="1" applyFill="1" applyBorder="1" applyAlignment="1" applyProtection="1">
      <alignment horizontal="right" vertical="top"/>
      <protection locked="0"/>
    </xf>
    <xf numFmtId="0" fontId="1" fillId="11" borderId="4" xfId="1" applyFont="1" applyFill="1" applyBorder="1" applyAlignment="1">
      <alignment vertical="top"/>
    </xf>
    <xf numFmtId="0" fontId="2" fillId="11" borderId="5" xfId="1" applyFont="1" applyFill="1" applyBorder="1" applyAlignment="1">
      <alignment horizontal="left" vertical="top" wrapText="1"/>
    </xf>
    <xf numFmtId="0" fontId="2" fillId="11" borderId="1" xfId="1" applyFont="1" applyFill="1" applyBorder="1" applyAlignment="1">
      <alignment vertical="top"/>
    </xf>
    <xf numFmtId="0" fontId="21" fillId="0" borderId="9" xfId="1" applyFont="1" applyAlignment="1"/>
    <xf numFmtId="0" fontId="28" fillId="0" borderId="9" xfId="1" applyFont="1" applyAlignment="1">
      <alignment vertical="top"/>
    </xf>
    <xf numFmtId="0" fontId="2" fillId="11" borderId="10" xfId="1" applyFont="1" applyFill="1" applyBorder="1" applyAlignment="1">
      <alignment horizontal="left" vertical="top" wrapText="1"/>
    </xf>
    <xf numFmtId="0" fontId="1" fillId="11" borderId="1" xfId="1" applyFont="1" applyFill="1" applyBorder="1" applyAlignment="1">
      <alignment horizontal="right" vertical="top"/>
    </xf>
    <xf numFmtId="0" fontId="1" fillId="11" borderId="2" xfId="1" applyFont="1" applyFill="1" applyBorder="1" applyAlignment="1">
      <alignment vertical="top"/>
    </xf>
    <xf numFmtId="0" fontId="2" fillId="11" borderId="17" xfId="1" applyFont="1" applyFill="1" applyBorder="1" applyAlignment="1">
      <alignment horizontal="left" vertical="top" wrapText="1"/>
    </xf>
    <xf numFmtId="0" fontId="2" fillId="11" borderId="5" xfId="1" applyFont="1" applyFill="1" applyBorder="1" applyAlignment="1">
      <alignment vertical="top"/>
    </xf>
    <xf numFmtId="0" fontId="8" fillId="11" borderId="1" xfId="1" applyFont="1" applyFill="1" applyBorder="1" applyAlignment="1">
      <alignment vertical="center" wrapText="1"/>
    </xf>
    <xf numFmtId="0" fontId="2" fillId="11" borderId="1" xfId="1" applyFont="1" applyFill="1" applyBorder="1" applyAlignment="1">
      <alignment horizontal="left" vertical="top" wrapText="1"/>
    </xf>
    <xf numFmtId="0" fontId="2" fillId="17" borderId="4" xfId="1" applyFont="1" applyFill="1" applyBorder="1" applyAlignment="1">
      <alignment horizontal="left" vertical="top" wrapText="1"/>
    </xf>
    <xf numFmtId="0" fontId="1" fillId="11" borderId="31" xfId="1" applyFont="1" applyFill="1" applyBorder="1" applyAlignment="1">
      <alignment horizontal="right" vertical="top" wrapText="1"/>
    </xf>
    <xf numFmtId="0" fontId="2" fillId="11" borderId="20" xfId="1" applyFont="1" applyFill="1" applyBorder="1" applyAlignment="1">
      <alignment vertical="top" wrapText="1"/>
    </xf>
    <xf numFmtId="0" fontId="2" fillId="0" borderId="10" xfId="1" applyFont="1" applyBorder="1" applyAlignment="1">
      <alignment vertical="top"/>
    </xf>
    <xf numFmtId="0" fontId="2" fillId="0" borderId="10" xfId="1" applyFont="1" applyBorder="1" applyAlignment="1">
      <alignment horizontal="left" vertical="top" wrapText="1"/>
    </xf>
    <xf numFmtId="0" fontId="3" fillId="2" borderId="1" xfId="1" applyFont="1" applyFill="1" applyBorder="1" applyAlignment="1">
      <alignment vertical="top"/>
    </xf>
    <xf numFmtId="0" fontId="2" fillId="7" borderId="1" xfId="1" applyFont="1" applyFill="1" applyBorder="1" applyAlignment="1">
      <alignment vertical="top" wrapText="1"/>
    </xf>
    <xf numFmtId="0" fontId="29" fillId="0" borderId="10" xfId="1" applyFont="1" applyBorder="1" applyAlignment="1">
      <alignment vertical="top"/>
    </xf>
    <xf numFmtId="0" fontId="2" fillId="0" borderId="23" xfId="1" applyFont="1" applyBorder="1" applyAlignment="1">
      <alignment vertical="top"/>
    </xf>
    <xf numFmtId="0" fontId="1" fillId="11" borderId="32" xfId="1" applyFont="1" applyFill="1" applyBorder="1" applyAlignment="1">
      <alignment horizontal="right" vertical="top"/>
    </xf>
    <xf numFmtId="0" fontId="2" fillId="0" borderId="17" xfId="1" applyFont="1" applyBorder="1" applyAlignment="1">
      <alignment vertical="top"/>
    </xf>
    <xf numFmtId="0" fontId="2" fillId="0" borderId="33" xfId="1" applyFont="1" applyBorder="1" applyAlignment="1">
      <alignment vertical="top"/>
    </xf>
    <xf numFmtId="0" fontId="2" fillId="11" borderId="17" xfId="1" applyFont="1" applyFill="1" applyBorder="1" applyAlignment="1">
      <alignment vertical="top"/>
    </xf>
    <xf numFmtId="0" fontId="2" fillId="11" borderId="33" xfId="1" applyFont="1" applyFill="1" applyBorder="1" applyAlignment="1">
      <alignment vertical="top"/>
    </xf>
    <xf numFmtId="0" fontId="1" fillId="11" borderId="17" xfId="1" applyFont="1" applyFill="1" applyBorder="1" applyAlignment="1">
      <alignment horizontal="right" vertical="top"/>
    </xf>
    <xf numFmtId="0" fontId="2" fillId="0" borderId="9" xfId="1" applyFont="1" applyAlignment="1">
      <alignment horizontal="left" vertical="top" wrapText="1"/>
    </xf>
    <xf numFmtId="0" fontId="2" fillId="0" borderId="9" xfId="1" applyFont="1" applyAlignment="1">
      <alignment vertical="top"/>
    </xf>
    <xf numFmtId="0" fontId="2" fillId="0" borderId="17" xfId="1" applyFont="1" applyBorder="1"/>
    <xf numFmtId="0" fontId="7" fillId="0" borderId="0" xfId="0" applyFont="1" applyAlignment="1"/>
    <xf numFmtId="0" fontId="30" fillId="2" borderId="1" xfId="1" applyFont="1" applyFill="1" applyBorder="1" applyAlignment="1">
      <alignment vertical="top"/>
    </xf>
    <xf numFmtId="0" fontId="2" fillId="0" borderId="1" xfId="1" applyFont="1" applyBorder="1" applyAlignment="1">
      <alignment horizontal="left" vertical="top" wrapText="1"/>
    </xf>
    <xf numFmtId="0" fontId="2" fillId="0" borderId="1" xfId="1" applyFont="1" applyBorder="1" applyAlignment="1">
      <alignment vertical="top"/>
    </xf>
    <xf numFmtId="0" fontId="1" fillId="11" borderId="2" xfId="1" applyFont="1" applyFill="1" applyBorder="1" applyAlignment="1">
      <alignment horizontal="right" vertical="top"/>
    </xf>
    <xf numFmtId="0" fontId="2" fillId="5" borderId="4" xfId="1" applyFont="1" applyFill="1" applyBorder="1" applyAlignment="1">
      <alignment horizontal="left" vertical="top" wrapText="1"/>
    </xf>
    <xf numFmtId="0" fontId="1" fillId="0" borderId="9" xfId="1" applyFont="1" applyAlignment="1">
      <alignment vertical="top"/>
    </xf>
    <xf numFmtId="0" fontId="2" fillId="0" borderId="5" xfId="1" applyFont="1" applyBorder="1" applyAlignment="1">
      <alignment vertical="top"/>
    </xf>
    <xf numFmtId="0" fontId="1" fillId="11" borderId="10" xfId="1" applyFont="1" applyFill="1" applyBorder="1" applyAlignment="1">
      <alignment horizontal="right" vertical="top"/>
    </xf>
    <xf numFmtId="0" fontId="3" fillId="18" borderId="4" xfId="1" applyFont="1" applyFill="1" applyBorder="1" applyAlignment="1">
      <alignment vertical="top"/>
    </xf>
    <xf numFmtId="0" fontId="2" fillId="0" borderId="5" xfId="1" applyFont="1" applyBorder="1" applyAlignment="1">
      <alignment horizontal="left" vertical="top" wrapText="1"/>
    </xf>
    <xf numFmtId="0" fontId="3" fillId="18" borderId="4" xfId="1" applyFont="1" applyFill="1" applyBorder="1" applyAlignment="1">
      <alignment vertical="top" wrapText="1"/>
    </xf>
    <xf numFmtId="0" fontId="2" fillId="7" borderId="17" xfId="1" applyFont="1" applyFill="1" applyBorder="1" applyAlignment="1">
      <alignment vertical="top" wrapText="1"/>
    </xf>
    <xf numFmtId="0" fontId="1" fillId="11" borderId="9" xfId="1" applyFont="1" applyFill="1" applyAlignment="1">
      <alignment horizontal="right" vertical="top"/>
    </xf>
    <xf numFmtId="0" fontId="1" fillId="0" borderId="1" xfId="1" applyFont="1" applyBorder="1" applyAlignment="1">
      <alignment horizontal="right" vertical="top"/>
    </xf>
    <xf numFmtId="0" fontId="2" fillId="0" borderId="9" xfId="1" applyFont="1" applyAlignment="1"/>
    <xf numFmtId="0" fontId="2" fillId="0" borderId="29" xfId="1" applyFont="1" applyBorder="1" applyAlignment="1">
      <alignment vertical="top"/>
    </xf>
    <xf numFmtId="0" fontId="23" fillId="11" borderId="17" xfId="1" applyFont="1" applyFill="1" applyBorder="1" applyAlignment="1">
      <alignment horizontal="right" vertical="top"/>
    </xf>
    <xf numFmtId="0" fontId="2" fillId="0" borderId="33" xfId="1" applyFont="1" applyBorder="1" applyAlignment="1">
      <alignment wrapText="1"/>
    </xf>
    <xf numFmtId="0" fontId="2" fillId="0" borderId="29" xfId="1" applyFont="1" applyBorder="1" applyAlignment="1"/>
    <xf numFmtId="0" fontId="2" fillId="11" borderId="32" xfId="1" applyFont="1" applyFill="1" applyBorder="1" applyAlignment="1">
      <alignment horizontal="right" vertical="top"/>
    </xf>
    <xf numFmtId="0" fontId="2" fillId="11" borderId="36" xfId="1" applyFont="1" applyFill="1" applyBorder="1" applyAlignment="1">
      <alignment horizontal="right" vertical="top"/>
    </xf>
    <xf numFmtId="0" fontId="2" fillId="11" borderId="29" xfId="1" applyFont="1" applyFill="1" applyBorder="1" applyAlignment="1">
      <alignment vertical="top"/>
    </xf>
    <xf numFmtId="0" fontId="2" fillId="7" borderId="32" xfId="1" applyFont="1" applyFill="1" applyBorder="1" applyAlignment="1">
      <alignment vertical="top" wrapText="1"/>
    </xf>
    <xf numFmtId="0" fontId="2" fillId="0" borderId="29" xfId="1" applyFont="1" applyBorder="1" applyAlignment="1">
      <alignment wrapText="1"/>
    </xf>
    <xf numFmtId="0" fontId="30" fillId="2" borderId="1" xfId="1" applyFont="1" applyFill="1" applyBorder="1" applyAlignment="1">
      <alignment vertical="top" wrapText="1"/>
    </xf>
    <xf numFmtId="0" fontId="1" fillId="0" borderId="4" xfId="1" applyFont="1" applyBorder="1" applyAlignment="1">
      <alignment vertical="top"/>
    </xf>
    <xf numFmtId="0" fontId="31" fillId="11" borderId="9" xfId="1" applyFont="1" applyFill="1" applyBorder="1" applyAlignment="1">
      <alignment horizontal="left" vertical="top"/>
    </xf>
    <xf numFmtId="0" fontId="1" fillId="11" borderId="1" xfId="1" applyFont="1" applyFill="1" applyBorder="1" applyAlignment="1">
      <alignment horizontal="right" vertical="center"/>
    </xf>
    <xf numFmtId="0" fontId="21" fillId="0" borderId="9" xfId="1" applyFont="1" applyAlignment="1"/>
    <xf numFmtId="0" fontId="1" fillId="11" borderId="1" xfId="1" applyFont="1" applyFill="1" applyBorder="1" applyAlignment="1">
      <alignment horizontal="right" vertical="top" wrapText="1"/>
    </xf>
    <xf numFmtId="0" fontId="2" fillId="7" borderId="1" xfId="1" applyFont="1" applyFill="1" applyBorder="1" applyAlignment="1">
      <alignment horizontal="right" vertical="top" wrapText="1"/>
    </xf>
    <xf numFmtId="0" fontId="2" fillId="0" borderId="2" xfId="1" applyFont="1" applyBorder="1" applyAlignment="1">
      <alignment vertical="top"/>
    </xf>
    <xf numFmtId="0" fontId="1" fillId="17" borderId="4" xfId="1" applyFont="1" applyFill="1" applyBorder="1" applyAlignment="1">
      <alignment horizontal="left" vertical="top" wrapText="1"/>
    </xf>
    <xf numFmtId="0" fontId="1" fillId="0" borderId="0" xfId="0" applyFont="1" applyAlignment="1"/>
    <xf numFmtId="0" fontId="2" fillId="0" borderId="9" xfId="1" applyFont="1" applyBorder="1"/>
    <xf numFmtId="0" fontId="1" fillId="11" borderId="30" xfId="1" applyFont="1" applyFill="1" applyBorder="1" applyAlignment="1">
      <alignment vertical="top"/>
    </xf>
    <xf numFmtId="0" fontId="8" fillId="0" borderId="17" xfId="0" applyFont="1" applyBorder="1" applyAlignment="1">
      <alignment horizontal="left" vertical="top" wrapText="1"/>
    </xf>
    <xf numFmtId="165" fontId="5" fillId="9" borderId="4" xfId="0" applyNumberFormat="1" applyFont="1" applyFill="1" applyBorder="1" applyAlignment="1">
      <alignment vertical="top"/>
    </xf>
    <xf numFmtId="0" fontId="21" fillId="0" borderId="9" xfId="1" applyFont="1" applyAlignment="1"/>
    <xf numFmtId="0" fontId="33" fillId="0" borderId="1" xfId="2" applyFont="1" applyBorder="1" applyAlignment="1"/>
    <xf numFmtId="0" fontId="33" fillId="0" borderId="5" xfId="2" applyFont="1" applyBorder="1" applyAlignment="1"/>
    <xf numFmtId="0" fontId="0" fillId="0" borderId="9" xfId="2" applyFont="1" applyAlignment="1"/>
    <xf numFmtId="0" fontId="33" fillId="0" borderId="17" xfId="2" applyFont="1" applyBorder="1" applyAlignment="1"/>
    <xf numFmtId="0" fontId="34" fillId="0" borderId="40" xfId="2" applyFont="1" applyBorder="1" applyAlignment="1"/>
    <xf numFmtId="0" fontId="33" fillId="0" borderId="29" xfId="2" applyFont="1" applyBorder="1" applyAlignment="1"/>
    <xf numFmtId="0" fontId="35" fillId="0" borderId="29" xfId="2" applyFont="1" applyBorder="1" applyAlignment="1"/>
    <xf numFmtId="0" fontId="33" fillId="0" borderId="33" xfId="2" applyFont="1" applyBorder="1" applyAlignment="1"/>
    <xf numFmtId="0" fontId="33" fillId="0" borderId="32" xfId="2" applyFont="1" applyBorder="1" applyAlignment="1"/>
    <xf numFmtId="0" fontId="33" fillId="4" borderId="16" xfId="2" applyFont="1" applyFill="1" applyBorder="1" applyAlignment="1"/>
    <xf numFmtId="0" fontId="33" fillId="5" borderId="16" xfId="2" applyFont="1" applyFill="1" applyBorder="1" applyAlignment="1"/>
    <xf numFmtId="0" fontId="35" fillId="0" borderId="41" xfId="2" applyFont="1" applyBorder="1" applyAlignment="1"/>
    <xf numFmtId="0" fontId="33" fillId="0" borderId="19" xfId="2" applyFont="1" applyBorder="1" applyAlignment="1"/>
    <xf numFmtId="0" fontId="35" fillId="0" borderId="16" xfId="2" applyFont="1" applyBorder="1" applyAlignment="1"/>
    <xf numFmtId="0" fontId="35" fillId="0" borderId="29" xfId="2" applyFont="1" applyBorder="1" applyAlignment="1">
      <alignment wrapText="1"/>
    </xf>
    <xf numFmtId="0" fontId="2" fillId="4" borderId="4" xfId="1" applyFont="1" applyFill="1" applyBorder="1" applyAlignment="1" applyProtection="1">
      <alignment horizontal="left" vertical="top" wrapText="1"/>
      <protection locked="0"/>
    </xf>
    <xf numFmtId="0" fontId="2" fillId="4" borderId="16" xfId="1" applyFont="1" applyFill="1" applyBorder="1" applyAlignment="1" applyProtection="1">
      <alignment vertical="top" wrapText="1"/>
      <protection locked="0"/>
    </xf>
    <xf numFmtId="0" fontId="2" fillId="4" borderId="4" xfId="1" applyFont="1" applyFill="1" applyBorder="1" applyAlignment="1" applyProtection="1">
      <alignment vertical="top" wrapText="1"/>
      <protection locked="0"/>
    </xf>
    <xf numFmtId="0" fontId="2" fillId="4" borderId="16" xfId="1" applyFont="1" applyFill="1" applyBorder="1" applyAlignment="1" applyProtection="1">
      <alignment vertical="top"/>
      <protection locked="0"/>
    </xf>
    <xf numFmtId="10" fontId="2" fillId="4" borderId="16" xfId="1" applyNumberFormat="1" applyFont="1" applyFill="1" applyBorder="1" applyAlignment="1" applyProtection="1">
      <alignment vertical="top"/>
      <protection locked="0"/>
    </xf>
    <xf numFmtId="0" fontId="7" fillId="0" borderId="42" xfId="0" applyFont="1" applyBorder="1" applyAlignment="1">
      <alignment wrapText="1"/>
    </xf>
    <xf numFmtId="0" fontId="21" fillId="0" borderId="42" xfId="0" applyFont="1" applyBorder="1" applyAlignment="1">
      <alignment wrapText="1"/>
    </xf>
    <xf numFmtId="0" fontId="21" fillId="0" borderId="42" xfId="0" applyFont="1" applyBorder="1" applyAlignment="1">
      <alignment vertical="center"/>
    </xf>
    <xf numFmtId="0" fontId="2" fillId="20" borderId="4" xfId="1" applyFont="1" applyFill="1" applyBorder="1" applyAlignment="1" applyProtection="1">
      <alignment horizontal="left" vertical="top" wrapText="1"/>
      <protection locked="0"/>
    </xf>
    <xf numFmtId="0" fontId="33" fillId="21" borderId="4" xfId="2" applyFont="1" applyFill="1" applyBorder="1" applyAlignment="1"/>
    <xf numFmtId="0" fontId="2" fillId="0" borderId="9" xfId="1" applyFont="1" applyAlignment="1">
      <alignment horizontal="left" vertical="top" wrapText="1"/>
    </xf>
    <xf numFmtId="0" fontId="21" fillId="0" borderId="9" xfId="1" applyFont="1" applyAlignment="1"/>
    <xf numFmtId="0" fontId="1" fillId="13" borderId="25" xfId="0" applyFont="1" applyFill="1" applyBorder="1" applyAlignment="1">
      <alignment vertical="top"/>
    </xf>
    <xf numFmtId="0" fontId="3" fillId="2" borderId="1" xfId="0" applyFont="1" applyFill="1" applyBorder="1" applyAlignment="1">
      <alignment vertical="top" wrapText="1"/>
    </xf>
    <xf numFmtId="0" fontId="37" fillId="0" borderId="0" xfId="0" applyFont="1" applyAlignment="1"/>
    <xf numFmtId="0" fontId="21" fillId="0" borderId="9" xfId="1" applyFont="1" applyAlignment="1"/>
    <xf numFmtId="0" fontId="2" fillId="0" borderId="9" xfId="1" applyFont="1" applyBorder="1" applyAlignment="1">
      <alignment horizontal="left" vertical="top" wrapText="1"/>
    </xf>
    <xf numFmtId="165" fontId="10" fillId="9" borderId="4" xfId="0" applyNumberFormat="1" applyFont="1" applyFill="1" applyBorder="1" applyAlignment="1">
      <alignment horizontal="left" vertical="top"/>
    </xf>
    <xf numFmtId="166" fontId="23" fillId="0" borderId="43" xfId="0" applyNumberFormat="1" applyFont="1" applyBorder="1" applyAlignment="1">
      <alignment horizontal="left" vertical="top"/>
    </xf>
    <xf numFmtId="0" fontId="35" fillId="0" borderId="40" xfId="2" applyFont="1" applyBorder="1" applyAlignment="1">
      <alignment horizontal="left" wrapText="1"/>
    </xf>
    <xf numFmtId="0" fontId="41" fillId="22" borderId="45" xfId="0" applyFont="1" applyFill="1" applyBorder="1" applyAlignment="1">
      <alignment vertical="top" wrapText="1"/>
    </xf>
    <xf numFmtId="0" fontId="21" fillId="23" borderId="46" xfId="0" applyFont="1" applyFill="1" applyBorder="1" applyAlignment="1">
      <alignment vertical="top" wrapText="1"/>
    </xf>
    <xf numFmtId="0" fontId="40" fillId="0" borderId="0" xfId="3" applyAlignment="1">
      <alignment horizontal="right"/>
    </xf>
    <xf numFmtId="0" fontId="2" fillId="11" borderId="1" xfId="1" applyFont="1" applyFill="1" applyBorder="1" applyAlignment="1">
      <alignment horizontal="right" vertical="top"/>
    </xf>
    <xf numFmtId="0" fontId="40" fillId="11" borderId="1" xfId="3" applyFill="1" applyBorder="1" applyAlignment="1">
      <alignment vertical="top"/>
    </xf>
    <xf numFmtId="0" fontId="37" fillId="0" borderId="9" xfId="2" applyFont="1" applyAlignment="1"/>
    <xf numFmtId="0" fontId="42" fillId="0" borderId="9" xfId="2" applyFont="1" applyAlignment="1"/>
    <xf numFmtId="0" fontId="35" fillId="0" borderId="31" xfId="2" applyFont="1" applyBorder="1" applyAlignment="1">
      <alignment horizontal="left" wrapText="1"/>
    </xf>
    <xf numFmtId="0" fontId="35" fillId="0" borderId="44" xfId="2" applyFont="1" applyBorder="1" applyAlignment="1">
      <alignment horizontal="left" wrapText="1"/>
    </xf>
    <xf numFmtId="0" fontId="35" fillId="0" borderId="20" xfId="2" applyFont="1" applyBorder="1" applyAlignment="1">
      <alignment horizontal="left" wrapText="1"/>
    </xf>
    <xf numFmtId="0" fontId="35" fillId="0" borderId="19" xfId="2" applyFont="1" applyBorder="1" applyAlignment="1">
      <alignment horizontal="left" wrapText="1"/>
    </xf>
    <xf numFmtId="0" fontId="35" fillId="0" borderId="40" xfId="2" applyFont="1" applyBorder="1" applyAlignment="1">
      <alignment horizontal="left" wrapText="1"/>
    </xf>
    <xf numFmtId="0" fontId="35" fillId="0" borderId="29" xfId="2" applyFont="1" applyBorder="1" applyAlignment="1">
      <alignment horizontal="left" wrapText="1"/>
    </xf>
    <xf numFmtId="0" fontId="2" fillId="7" borderId="31" xfId="1" applyFont="1" applyFill="1" applyBorder="1" applyAlignment="1">
      <alignment vertical="top" wrapText="1"/>
    </xf>
    <xf numFmtId="0" fontId="2" fillId="0" borderId="28" xfId="1" applyFont="1" applyBorder="1"/>
    <xf numFmtId="0" fontId="2" fillId="0" borderId="19" xfId="1" applyFont="1" applyBorder="1"/>
    <xf numFmtId="0" fontId="2" fillId="4" borderId="27" xfId="1" applyFont="1" applyFill="1" applyBorder="1" applyAlignment="1" applyProtection="1">
      <alignment horizontal="left" vertical="top" wrapText="1"/>
      <protection locked="0"/>
    </xf>
    <xf numFmtId="0" fontId="2" fillId="0" borderId="34" xfId="1" applyFont="1" applyBorder="1" applyProtection="1">
      <protection locked="0"/>
    </xf>
    <xf numFmtId="0" fontId="2" fillId="0" borderId="35" xfId="1" applyFont="1" applyBorder="1" applyProtection="1">
      <protection locked="0"/>
    </xf>
    <xf numFmtId="0" fontId="8" fillId="11" borderId="37" xfId="1" applyFont="1" applyFill="1" applyBorder="1" applyAlignment="1">
      <alignment vertical="center" wrapText="1"/>
    </xf>
    <xf numFmtId="0" fontId="8" fillId="11" borderId="38" xfId="1" applyFont="1" applyFill="1" applyBorder="1" applyAlignment="1">
      <alignment vertical="center" wrapText="1"/>
    </xf>
    <xf numFmtId="0" fontId="8" fillId="11" borderId="39" xfId="1" applyFont="1" applyFill="1" applyBorder="1" applyAlignment="1">
      <alignment vertical="center" wrapText="1"/>
    </xf>
    <xf numFmtId="0" fontId="2" fillId="11" borderId="2" xfId="1" applyFont="1" applyFill="1" applyBorder="1" applyAlignment="1">
      <alignment horizontal="left" vertical="top" wrapText="1"/>
    </xf>
    <xf numFmtId="0" fontId="2" fillId="11" borderId="5" xfId="1" applyFont="1" applyFill="1" applyBorder="1" applyAlignment="1">
      <alignment horizontal="left" vertical="top" wrapText="1"/>
    </xf>
    <xf numFmtId="0" fontId="21" fillId="23" borderId="44" xfId="0" applyFont="1" applyFill="1" applyBorder="1" applyAlignment="1">
      <alignment horizontal="left" vertical="top" wrapText="1"/>
    </xf>
    <xf numFmtId="0" fontId="21" fillId="23" borderId="20" xfId="0" applyFont="1" applyFill="1" applyBorder="1" applyAlignment="1">
      <alignment horizontal="left" vertical="top" wrapText="1"/>
    </xf>
    <xf numFmtId="0" fontId="8" fillId="11" borderId="10" xfId="1" applyFont="1" applyFill="1" applyBorder="1" applyAlignment="1">
      <alignment vertical="center" wrapText="1"/>
    </xf>
    <xf numFmtId="0" fontId="2" fillId="0" borderId="7" xfId="1" applyFont="1" applyBorder="1"/>
    <xf numFmtId="0" fontId="2" fillId="0" borderId="17" xfId="1" applyFont="1" applyBorder="1"/>
    <xf numFmtId="0" fontId="1" fillId="17" borderId="2" xfId="1" applyFont="1" applyFill="1" applyBorder="1" applyAlignment="1">
      <alignment horizontal="left" vertical="top" wrapText="1"/>
    </xf>
    <xf numFmtId="0" fontId="1" fillId="0" borderId="18" xfId="1" applyFont="1" applyBorder="1"/>
    <xf numFmtId="0" fontId="2" fillId="0" borderId="9" xfId="1" applyFont="1" applyAlignment="1">
      <alignment horizontal="left" vertical="top" wrapText="1"/>
    </xf>
    <xf numFmtId="0" fontId="21" fillId="0" borderId="9" xfId="1" applyFont="1" applyAlignment="1"/>
    <xf numFmtId="0" fontId="3" fillId="19" borderId="2" xfId="1" applyFont="1" applyFill="1" applyBorder="1" applyAlignment="1">
      <alignment horizontal="left" vertical="top"/>
    </xf>
    <xf numFmtId="0" fontId="3" fillId="19" borderId="5" xfId="1" applyFont="1" applyFill="1" applyBorder="1" applyAlignment="1">
      <alignment horizontal="left" vertical="top"/>
    </xf>
    <xf numFmtId="0" fontId="39" fillId="17" borderId="2" xfId="1" applyFont="1" applyFill="1" applyBorder="1" applyAlignment="1">
      <alignment horizontal="left" vertical="top" wrapText="1"/>
    </xf>
    <xf numFmtId="0" fontId="39" fillId="17" borderId="5" xfId="1" applyFont="1" applyFill="1" applyBorder="1" applyAlignment="1">
      <alignment horizontal="left" vertical="top" wrapText="1"/>
    </xf>
    <xf numFmtId="0" fontId="11" fillId="7" borderId="2" xfId="0" applyFont="1" applyFill="1" applyBorder="1" applyAlignment="1">
      <alignment vertical="top" wrapText="1"/>
    </xf>
    <xf numFmtId="0" fontId="11" fillId="7" borderId="18" xfId="0" applyFont="1" applyFill="1" applyBorder="1" applyAlignment="1">
      <alignment vertical="top" wrapText="1"/>
    </xf>
    <xf numFmtId="0" fontId="11" fillId="7" borderId="5" xfId="0" applyFont="1" applyFill="1" applyBorder="1" applyAlignment="1">
      <alignment vertical="top" wrapText="1"/>
    </xf>
    <xf numFmtId="0" fontId="20" fillId="0" borderId="2" xfId="0" applyFont="1" applyBorder="1" applyAlignment="1">
      <alignment vertical="top" wrapText="1"/>
    </xf>
    <xf numFmtId="0" fontId="6" fillId="0" borderId="5" xfId="0" applyFont="1" applyBorder="1"/>
    <xf numFmtId="0" fontId="3" fillId="12" borderId="22" xfId="0" applyFont="1" applyFill="1" applyBorder="1" applyAlignment="1">
      <alignment horizontal="left" vertical="top"/>
    </xf>
    <xf numFmtId="0" fontId="3" fillId="12" borderId="23" xfId="0" applyFont="1" applyFill="1" applyBorder="1" applyAlignment="1">
      <alignment horizontal="left" vertical="top"/>
    </xf>
    <xf numFmtId="0" fontId="5" fillId="4" borderId="11" xfId="0" applyFont="1" applyFill="1" applyBorder="1" applyAlignment="1" applyProtection="1">
      <alignment horizontal="left" vertical="top"/>
      <protection locked="0"/>
    </xf>
    <xf numFmtId="0" fontId="6" fillId="0" borderId="12" xfId="0" applyFont="1" applyBorder="1" applyProtection="1">
      <protection locked="0"/>
    </xf>
    <xf numFmtId="0" fontId="6"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6" fillId="0" borderId="16" xfId="0" applyFont="1" applyBorder="1" applyProtection="1">
      <protection locked="0"/>
    </xf>
    <xf numFmtId="0" fontId="2" fillId="7" borderId="2" xfId="0" applyFont="1" applyFill="1" applyBorder="1" applyAlignment="1">
      <alignment vertical="top" wrapText="1"/>
    </xf>
    <xf numFmtId="0" fontId="2" fillId="7" borderId="18" xfId="0" applyFont="1" applyFill="1" applyBorder="1" applyAlignment="1">
      <alignment vertical="top" wrapText="1"/>
    </xf>
    <xf numFmtId="0" fontId="2" fillId="7" borderId="5" xfId="0" applyFont="1" applyFill="1" applyBorder="1" applyAlignment="1">
      <alignment vertical="top" wrapText="1"/>
    </xf>
    <xf numFmtId="0" fontId="11" fillId="7" borderId="19" xfId="0" applyFont="1" applyFill="1" applyBorder="1" applyAlignment="1">
      <alignment vertical="top" wrapText="1"/>
    </xf>
    <xf numFmtId="0" fontId="11" fillId="7" borderId="40" xfId="0" applyFont="1" applyFill="1" applyBorder="1" applyAlignment="1">
      <alignment vertical="top" wrapText="1"/>
    </xf>
    <xf numFmtId="0" fontId="11" fillId="7" borderId="29" xfId="0" applyFont="1" applyFill="1" applyBorder="1" applyAlignment="1">
      <alignment vertical="top" wrapText="1"/>
    </xf>
    <xf numFmtId="0" fontId="24" fillId="7" borderId="40" xfId="0" applyFont="1" applyFill="1" applyBorder="1" applyAlignment="1">
      <alignment vertical="top" wrapText="1"/>
    </xf>
    <xf numFmtId="0" fontId="24" fillId="7" borderId="29" xfId="0" applyFont="1" applyFill="1" applyBorder="1" applyAlignment="1">
      <alignmen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cellXfs>
  <cellStyles count="4">
    <cellStyle name="Hypertextový odkaz" xfId="3" builtinId="8"/>
    <cellStyle name="Normální" xfId="0" builtinId="0"/>
    <cellStyle name="Normální 2" xfId="1" xr:uid="{69056162-1DED-47E7-AB87-2EBA80ADA864}"/>
    <cellStyle name="Normální 3" xfId="2" xr:uid="{95A36BEC-9A60-4450-8609-0904C8EEBD4F}"/>
  </cellStyles>
  <dxfs count="38">
    <dxf>
      <font>
        <color rgb="FF9C0006"/>
      </font>
      <fill>
        <patternFill>
          <bgColor rgb="FFFFC7CE"/>
        </patternFill>
      </fill>
    </dxf>
    <dxf>
      <fill>
        <patternFill>
          <bgColor theme="9" tint="0.59996337778862885"/>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absolute">
    <xdr:from>
      <xdr:col>1</xdr:col>
      <xdr:colOff>142875</xdr:colOff>
      <xdr:row>33</xdr:row>
      <xdr:rowOff>9525</xdr:rowOff>
    </xdr:from>
    <xdr:to>
      <xdr:col>3</xdr:col>
      <xdr:colOff>609600</xdr:colOff>
      <xdr:row>35</xdr:row>
      <xdr:rowOff>152400</xdr:rowOff>
    </xdr:to>
    <xdr:sp macro="" textlink="">
      <xdr:nvSpPr>
        <xdr:cNvPr id="2" name="Text Box 2" hidden="1">
          <a:extLst>
            <a:ext uri="{FF2B5EF4-FFF2-40B4-BE49-F238E27FC236}">
              <a16:creationId xmlns:a16="http://schemas.microsoft.com/office/drawing/2014/main" id="{2C532316-70C0-4705-8F45-D09C03A2AA66}"/>
            </a:ext>
          </a:extLst>
        </xdr:cNvPr>
        <xdr:cNvSpPr txBox="1">
          <a:spLocks noChangeArrowheads="1"/>
        </xdr:cNvSpPr>
      </xdr:nvSpPr>
      <xdr:spPr bwMode="auto">
        <a:xfrm>
          <a:off x="4565650" y="9137650"/>
          <a:ext cx="8636000" cy="552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na.nehilcova/Downloads/TACR%20Application%20For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jekt%20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N_Subjekt%20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N_Subjekt%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KYNY"/>
      <sheetName val="číselníky"/>
      <sheetName val="IDENTIFIKAČNÍ ÚDAJE PROJEKTU"/>
      <sheetName val="UCHAZEČI"/>
      <sheetName val="VÝSLEDKY"/>
      <sheetName val="FINANČNÍ PLÁN subjekt 1"/>
      <sheetName val="FINANČNÍ PLÁN subjekt 2"/>
      <sheetName val="Projekt celkem"/>
      <sheetName val="PŘÍLOHY ZA PROJEKT"/>
    </sheetNames>
    <sheetDataSet>
      <sheetData sheetId="0" refreshError="1"/>
      <sheetData sheetId="1">
        <row r="2">
          <cell r="G2" t="str">
            <v>Vyberte možnost:</v>
          </cell>
          <cell r="H2" t="str">
            <v>Vyberte možnost:</v>
          </cell>
          <cell r="O2" t="str">
            <v>Vyberte možnost:</v>
          </cell>
        </row>
        <row r="3">
          <cell r="G3" t="str">
            <v>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v>
          </cell>
          <cell r="H3" t="str">
            <v>P-patent</v>
          </cell>
          <cell r="O3" t="str">
            <v>NAD – Nadace a nadační fondy (zákon č. 89/2012 Sb., Občanský zákoník)</v>
          </cell>
        </row>
        <row r="4">
          <cell r="G4" t="str">
            <v>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v>
          </cell>
          <cell r="H4" t="str">
            <v>Gprot-prototyp</v>
          </cell>
          <cell r="O4" t="str">
            <v>FOI – Fyzické osoby zapsané v obchodním rejstříku (zákon č. 304/2013 Sb., o veřejných rejstřících právnických a fyzických osob)</v>
          </cell>
        </row>
        <row r="5">
          <cell r="G5" t="str">
            <v>PO1-Konkurenceschopná ekonomika založená na znalostech-1. Využití (aplikace) nových poznatků z oblasti tzv. General Purpose Technologies-1.1 GPTs pro inovace procesů, produktů a služeb-1.1.3 Zefektivnit nabízené služby i procesy v sektoru služeb s využitím GPTs</v>
          </cell>
          <cell r="H5" t="str">
            <v>Gfunk-funkční vzorek</v>
          </cell>
          <cell r="O5" t="str">
            <v>OPS – Obecně prospěšná společnost (zákon č. 248/1995 Sb., o obecně prospěšných společnostech)</v>
          </cell>
        </row>
        <row r="6">
          <cell r="G6" t="str">
            <v>PO1-Konkurenceschopná ekonomika založená na znalostech-1. Využití (aplikace) nových poznatků z oblasti tzv. General Purpose Technologies-1.1 GPTs pro inovace procesů, produktů a služeb-1.1.4 Zefektivnit služby i procesy ve veřejném sektoru s využitím GPTs</v>
          </cell>
          <cell r="H6" t="str">
            <v>Zpolop-poloprovoz</v>
          </cell>
          <cell r="O6" t="str">
            <v>POO – Právnická osoba zapsaná v obchodním rejstříku (zákon č. 304/2013 Sb., o veřejných rejstřících právnických a fyzických osob)</v>
          </cell>
        </row>
        <row r="7">
          <cell r="G7" t="str">
            <v>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v>
          </cell>
          <cell r="H7" t="str">
            <v>Ztech-ověřená technologie</v>
          </cell>
          <cell r="O7" t="str">
            <v>ZPS – Zájmové sdružení právnických osob (založeno dle § 20f až § 21 zákona č. 40/1964 Sb., občanský zákoník)</v>
          </cell>
        </row>
        <row r="8">
          <cell r="G8" t="str">
            <v>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v>
          </cell>
          <cell r="H8" t="str">
            <v>Zodru-odrůda</v>
          </cell>
          <cell r="O8" t="str">
            <v>PON – Jiná právnická osoba (tj. právnická osoba nezařaditelná podle předcházejících kódů)</v>
          </cell>
        </row>
        <row r="9">
          <cell r="G9" t="str">
            <v>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v>
          </cell>
          <cell r="H9" t="str">
            <v>Zplem-plemeno</v>
          </cell>
        </row>
        <row r="10">
          <cell r="G10" t="str">
            <v>PO1-Konkurenceschopná ekonomika založená na znalostech-2. Posílení udržitelnosti výroby a dalších ekonomických aktivit-2.1 Úspornost, efektivita a adaptabilita-2.1.4 Zvýšit adaptabilitu produktů prostřednictvím interdisciplinárně zaměřeného výzkumu</v>
          </cell>
          <cell r="H10" t="str">
            <v>R-software</v>
          </cell>
        </row>
        <row r="11">
          <cell r="G11" t="str">
            <v>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v>
          </cell>
          <cell r="H11" t="str">
            <v>Fuzit-užitný vzor</v>
          </cell>
        </row>
        <row r="12">
          <cell r="G12" t="str">
            <v>PO1-Konkurenceschopná ekonomika založená na znalostech-2. Posílení udržitelnosti výroby a dalších ekonomických aktivit-2.2 Užitné vlastnosti produktů a služeb-2.2.2 Posílit konkurenceschopnost produktů a služeb prostřednictvím zvyšování jejich užitných vlastnosti</v>
          </cell>
          <cell r="H12" t="str">
            <v>Fprum-průmyslový vzor</v>
          </cell>
        </row>
        <row r="13">
          <cell r="G13" t="str">
            <v>PO1-Konkurenceschopná ekonomika založená na znalostech-3. Posílení bezpečnosti a spolehlivosti-3.1 Bezpečnost a spolehlivost produktů a služeb-3.1.1 Zavést komplexní přístup k bezpečnosti a spolehlivosti výrobků</v>
          </cell>
          <cell r="H13" t="str">
            <v>O-ostatní výsledky</v>
          </cell>
        </row>
        <row r="14">
          <cell r="G14" t="str">
            <v>PO1-Konkurenceschopná ekonomika založená na znalostech-3. Posílení bezpečnosti a spolehlivosti-3.1 Bezpečnost a spolehlivost produktů a služeb-3.1.2 Zvýšit spolehlivost a bezpečnost síťových systémů prostřednictvím rozvoje a zavedení chytrých sítí</v>
          </cell>
        </row>
        <row r="15">
          <cell r="G15" t="str">
            <v>PO1-Konkurenceschopná ekonomika založená na znalostech-3. Posílení bezpečnosti a spolehlivosti-3.2 Bezpečnost a spolehlivost procesů-3.2.1 Dosáhnout trvale vysokého stupně ochrany dat a zabezpečení komunikace v dynamicky se měnícím prostředí</v>
          </cell>
        </row>
        <row r="16">
          <cell r="G16" t="str">
            <v>PO1-Konkurenceschopná ekonomika založená na znalostech-3. Posílení bezpečnosti a spolehlivosti-3.2 Bezpečnost a spolehlivost procesů-3.2.2 Rozšířit využití a zvýšit kvalitu automatického řízení a robotizace</v>
          </cell>
        </row>
        <row r="17">
          <cell r="G17" t="str">
            <v>PO1-Konkurenceschopná ekonomika založená na znalostech-3. Posílení bezpečnosti a spolehlivosti-3.2 Bezpečnost a spolehlivost procesů-3.2.3 Zvýšit kvalitu monitoringu procesů a systémů včasné výstrahy</v>
          </cell>
        </row>
        <row r="18">
          <cell r="G18" t="str">
            <v>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v>
          </cell>
        </row>
        <row r="19">
          <cell r="G19" t="str">
            <v>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v>
          </cell>
        </row>
        <row r="20">
          <cell r="G20" t="str">
            <v>PO2-Udržitelnost energetiky a materiálových zdrojů-1. Udržitelná energetika-1.1 Obnovitelné zdroje energie-1.1.1 Vývoj ekonomicky efektivní solární energetiky</v>
          </cell>
        </row>
        <row r="21">
          <cell r="G21" t="str">
            <v>PO2-Udržitelnost energetiky a materiálových zdrojů-1. Udržitelná energetika-1.1 Obnovitelné zdroje energie-1.1.2 Vývoj ekonomicky efektivního využití geotermální energie</v>
          </cell>
        </row>
        <row r="22">
          <cell r="G22" t="str">
            <v>PO2-Udržitelnost energetiky a materiálových zdrojů-1. Udržitelná energetika-1.1 Obnovitelné zdroje energie-1.1.3 Vývoj ekonomicky efektivního využití biomasy</v>
          </cell>
        </row>
        <row r="23">
          <cell r="G23" t="str">
            <v>PO2-Udržitelnost energetiky a materiálových zdrojů-1. Udržitelná energetika-1.2 Jaderné zdroje energie-1.2.1 Efektivní dlouhodobé využití současných jaderných elektráren</v>
          </cell>
        </row>
        <row r="24">
          <cell r="G24" t="str">
            <v>PO2-Udržitelnost energetiky a materiálových zdrojů-1. Udržitelná energetika-1.2 Jaderné zdroje energie-1.2.2 Podpora bezpečnosti jaderných zařízení</v>
          </cell>
        </row>
        <row r="25">
          <cell r="G25" t="str">
            <v>PO2-Udržitelnost energetiky a materiálových zdrojů-1. Udržitelná energetika-1.2 Jaderné zdroje energie-1.2.3 Výzkum zajišťující podporu výstavby a provozu nových ekonomicky efektivních a bezpečných bloků</v>
          </cell>
        </row>
        <row r="26">
          <cell r="G26" t="str">
            <v>PO2-Udržitelnost energetiky a materiálových zdrojů-1. Udržitelná energetika-1.2 Jaderné zdroje energie-1.2.4 Výzkum a vývoj palivového cyklu</v>
          </cell>
        </row>
        <row r="27">
          <cell r="G27" t="str">
            <v>PO2-Udržitelnost energetiky a materiálových zdrojů-1. Udržitelná energetika-1.2 Jaderné zdroje energie-1.2.5 Ukládání radioaktivního odpadu a použitého paliva</v>
          </cell>
        </row>
        <row r="28">
          <cell r="G28" t="str">
            <v>PO2-Udržitelnost energetiky a materiálových zdrojů-1. Udržitelná energetika-1.2 Jaderné zdroje energie-1.2.6. Výzkum a vývoj v oblasti reaktorů IV. generace, zejména efektivních a bezpečných rychlých reaktorů</v>
          </cell>
        </row>
        <row r="29">
          <cell r="G29" t="str">
            <v>PO2-Udržitelnost energetiky a materiálových zdrojů-1. Udržitelná energetika-1.3 Fosilní zdroje energie-1.3.1 Ekonomicky efektivní a ekologická fosilní energetika a teplárenství</v>
          </cell>
        </row>
        <row r="30">
          <cell r="G30" t="str">
            <v>PO2-Udržitelnost energetiky a materiálových zdrojů-1. Udržitelná energetika-1.4 Elektrické sítě včetně akumulace energie-1.4.1 Kapacita, spolehlivost a bezpečnost páteřních přenosových sítí elektřiny</v>
          </cell>
        </row>
        <row r="31">
          <cell r="G31" t="str">
            <v>PO2-Udržitelnost energetiky a materiálových zdrojů-1. Udržitelná energetika-1.4 Elektrické sítě včetně akumulace energie-1.4.2 Modifikace sítí pro „demand-side management“</v>
          </cell>
        </row>
        <row r="32">
          <cell r="G32" t="str">
            <v>PO2-Udržitelnost energetiky a materiálových zdrojů-1. Udržitelná energetika-1.4 Elektrické sítě včetně akumulace energie-1.4.3 Akumulace elektrické energie včetně využití vodní energie</v>
          </cell>
        </row>
        <row r="33">
          <cell r="G33" t="str">
            <v>PO2-Udržitelnost energetiky a materiálových zdrojů-1. Udržitelná energetika-1.4 Elektrické sítě včetně akumulace energie-1.4.4 Bezpečnost a odolnost distribučních sítí</v>
          </cell>
        </row>
        <row r="34">
          <cell r="G34" t="str">
            <v>PO2-Udržitelnost energetiky a materiálových zdrojů-1. Udržitelná energetika-1.5 Výroba a distribuce tepla/chladu, včetně kogenerace a trigenerace-1.5.1 Odběr tepla z elektráren v základním zatížení</v>
          </cell>
        </row>
        <row r="35">
          <cell r="G35" t="str">
            <v>PO2-Udržitelnost energetiky a materiálových zdrojů-1. Udržitelná energetika-1.5 Výroba a distribuce tepla/chladu, včetně kogenerace a trigenerace-1.5.2 Vysokoúčinná kogenerace (trigenerace) ve zdrojích SCZT v provozech s dílčím zatížením (systémové služby)</v>
          </cell>
        </row>
        <row r="36">
          <cell r="G36" t="str">
            <v>PO2-Udržitelnost energetiky a materiálových zdrojů-1. Udržitelná energetika-1.5 Výroba a distribuce tepla/chladu, včetně kogenerace a trigenerace-1.5.3 Distribuovaná kombinovaná výroba elektřiny, tepla a chladu ze všech typů zdrojů</v>
          </cell>
        </row>
        <row r="37">
          <cell r="G37" t="str">
            <v>PO2-Udržitelnost energetiky a materiálových zdrojů-1. Udržitelná energetika-1.5 Výroba a distribuce tepla/chladu, včetně kogenerace a trigenerace-1.5.4 Přenos a akumulace tepla</v>
          </cell>
        </row>
        <row r="38">
          <cell r="G38" t="str">
            <v>PO2-Udržitelnost energetiky a materiálových zdrojů-1. Udržitelná energetika-1.5 Výroba a distribuce tepla/chladu, včetně kogenerace a trigenerace-1.5.5 Efektivní řízení úpravy vnitřního prostředí</v>
          </cell>
        </row>
        <row r="39">
          <cell r="G39" t="str">
            <v>PO2-Udržitelnost energetiky a materiálových zdrojů-1. Udržitelná energetika-1.5 Výroba a distribuce tepla/chladu, včetně kogenerace a trigenerace-1.5.6 Alternativní zdroje – využití odpadů</v>
          </cell>
        </row>
        <row r="40">
          <cell r="G40" t="str">
            <v>PO2-Udržitelnost energetiky a materiálových zdrojů-1. Udržitelná energetika-1.6 Energie v dopravě-1.6.1 Zvyšovat podíl kapalných biopaliv jako náhrada fosilních zdrojů</v>
          </cell>
        </row>
        <row r="41">
          <cell r="G41" t="str">
            <v>PO2-Udržitelnost energetiky a materiálových zdrojů-1. Udržitelná energetika-1.6 Energie v dopravě-1.6.2 Zvyšovat podíl využití elektrické energie pro pohony jako náhrada fosilních zdrojů</v>
          </cell>
        </row>
        <row r="42">
          <cell r="G42" t="str">
            <v>PO2-Udržitelnost energetiky a materiálových zdrojů-1. Udržitelná energetika-1.6 Energie v dopravě-1.6.3 Výhledově zavádět využití vodíku jako zdroje energie pro pohon v dopravě</v>
          </cell>
        </row>
        <row r="43">
          <cell r="G43" t="str">
            <v>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v>
          </cell>
        </row>
        <row r="44">
          <cell r="G44" t="str">
            <v>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v>
          </cell>
        </row>
        <row r="45">
          <cell r="G45" t="str">
            <v>PO2-Udržitelnost energetiky a materiálových zdrojů-2. Snižování energetické náročnosti hospodářství-2.1 Snižování energetické náročnosti hospodářství-2.1.1 Energetické bilance materiálů a paliv za plnou dobu cyklu</v>
          </cell>
        </row>
        <row r="46">
          <cell r="G46" t="str">
            <v>PO2-Udržitelnost energetiky a materiálových zdrojů-2. Snižování energetické náročnosti hospodářství-2.1 Snižování energetické náročnosti hospodářství-2.1.2 Výzkum a vývoj nových energeticky úsporných průmyslových technologií</v>
          </cell>
        </row>
        <row r="47">
          <cell r="G47" t="str">
            <v>PO2-Udržitelnost energetiky a materiálových zdrojů-2. Snižování energetické náročnosti hospodářství-2.1 Snižování energetické náročnosti hospodářství-2.1.3 Zvyšování užitné hodnoty a trvanlivosti staveb</v>
          </cell>
        </row>
        <row r="48">
          <cell r="G48" t="str">
            <v>PO2-Udržitelnost energetiky a materiálových zdrojů-2. Snižování energetické náročnosti hospodářství-2.2 Nové technologie a postupy s potenciálním využitím v energetice-2.2.1 Zapojení VaV do mezinárodních aktivit v oblasti využití jaderné fúze</v>
          </cell>
        </row>
        <row r="49">
          <cell r="G49" t="str">
            <v>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v>
          </cell>
        </row>
        <row r="50">
          <cell r="G50" t="str">
            <v>PO2-Udržitelnost energetiky a materiálových zdrojů-2. Snižování energetické náročnosti hospodářství-2.2 Nové technologie a postupy s potenciálním využitím v energetice-2.2.3 Biotechnologie, bioinženýrství a genetika</v>
          </cell>
        </row>
        <row r="51">
          <cell r="G51" t="str">
            <v>PO2-Udržitelnost energetiky a materiálových zdrojů-3. Materiálová základna-3.1 Pokročilé materiály-3.1.1 Dlouhodobá perspektiva zajištění surovin pro ekonomiku ČR</v>
          </cell>
        </row>
        <row r="52">
          <cell r="G52" t="str">
            <v>PO2-Udržitelnost energetiky a materiálových zdrojů-3. Materiálová základna-3.1 Pokročilé materiály-3.1.2 Pokročilé materiály pro konkurenceschopnost</v>
          </cell>
        </row>
        <row r="53">
          <cell r="G53" t="str">
            <v>PO2-Udržitelnost energetiky a materiálových zdrojů-3. Materiálová základna-3.1 Pokročilé materiály-3.1.3 Inovace a udržitelnost klasických materiálů</v>
          </cell>
        </row>
        <row r="54">
          <cell r="G54" t="str">
            <v>PO2-Udržitelnost energetiky a materiálových zdrojů-3. Materiálová základna-3.1 Pokročilé materiály-3.1.4 Využití nanomateriálů a nanotechnologií</v>
          </cell>
        </row>
        <row r="55">
          <cell r="G55" t="str">
            <v>PO3-Prostředí pro kvalitní život-1. Přírodní zdroje-1.1 Biodiverzita-1.1.1 Tvorba sítě chráněných území, zahrnujících i nově vytvořené antropogenní biotopy, schopné udržet metapopulace ohrožených druhů</v>
          </cell>
        </row>
        <row r="56">
          <cell r="G56" t="str">
            <v>PO3-Prostředí pro kvalitní život-1. Přírodní zdroje-1.1 Biodiverzita-1.1.2 Vytvoření efektivních typů opatření k udržení přírodních a přírodě blízkých biotopů</v>
          </cell>
        </row>
        <row r="57">
          <cell r="G57" t="str">
            <v>PO3-Prostředí pro kvalitní život-1. Přírodní zdroje-1.1 Biodiverzita-1.1.3 Zjištění trendů změn biodiverzity v závislosti na změnách přírodního prostředí včetně vlivu invazních druhů</v>
          </cell>
        </row>
        <row r="58">
          <cell r="G58" t="str">
            <v>PO3-Prostředí pro kvalitní život-1. Přírodní zdroje-1.1 Biodiverzita-1.1.4 Hodnocení, mapování a kategorizace ekosystémových služeb včetně vytvoření nástrojů hodnocení jejich věcné správnosti a praktické využitelnosti</v>
          </cell>
        </row>
        <row r="59">
          <cell r="G59" t="str">
            <v>PO3-Prostředí pro kvalitní život-1. Přírodní zdroje-1.2 Voda-1.2.1 Snížení znečištění vod z bodových a nebodových zdrojů a udržitelné užívání vodních zdrojů</v>
          </cell>
        </row>
        <row r="60">
          <cell r="G60" t="str">
            <v>PO3-Prostředí pro kvalitní život-1. Přírodní zdroje-1.3 Půda-1.3.1 Zvyšování obsahu stabilní organické hmoty a podpora funkční diverzity půdních organismů při současném zachování produkčních vlastností půd</v>
          </cell>
        </row>
        <row r="61">
          <cell r="G61" t="str">
            <v>PO3-Prostředí pro kvalitní život-1. Přírodní zdroje-1.3 Půda-1.3.3 Zvyšování retenční schopnosti půd mokřadů a zavádění retenčních pásů</v>
          </cell>
        </row>
        <row r="62">
          <cell r="G62" t="str">
            <v>PO3-Prostředí pro kvalitní život-1. Přírodní zdroje-1.4 Ovzduší-1.4.1 Omezení emisí znečišťujících látek z antropogenních zdrojů</v>
          </cell>
        </row>
        <row r="63">
          <cell r="G63" t="str">
            <v>PO3-Prostředí pro kvalitní život-1. Přírodní zdroje-1.4 Ovzduší-1.4.2 Mechanismy šíření a depozice znečišťujících látek</v>
          </cell>
        </row>
        <row r="64">
          <cell r="G64" t="str">
            <v>PO3-Prostředí pro kvalitní život-1. Přírodní zdroje-1.5 Nerostné zdroje a vlivy těžby na životní prostředí-1.5.1 Posílení udržitelnosti zásobování nerostnými surovinami</v>
          </cell>
        </row>
        <row r="65">
          <cell r="G65" t="str">
            <v>PO3-Prostředí pro kvalitní život-2. Globální změny-2.1 Metody mitigace a adaptace na globální a lokální změny-2.1.1 Návrh adaptačních opatření v jednotlivých sektorech hospodářství ČR a návrh nástrojů pro snižování emisí GHG</v>
          </cell>
        </row>
        <row r="66">
          <cell r="G66" t="str">
            <v>PO3-Prostředí pro kvalitní život-2. Globální změny-2.2 Biogeochemické cykly dusíku a fosforu-2.2.1 Optimalizovat toky reaktivních forem dusíku a fosforu (Nr a Pr)</v>
          </cell>
        </row>
        <row r="67">
          <cell r="G67" t="str">
            <v>PO3-Prostředí pro kvalitní život-2. Globální změny-2.3 Nebezpečné látky v životním prostředí-2.3.1 Životní prostředí a zdraví</v>
          </cell>
        </row>
        <row r="68">
          <cell r="G68" t="str">
            <v>PO3-Prostředí pro kvalitní život-3. Udržitelný rozvoj krajiny a lidských sídel-3.1 Zelená infrastruktura – stabilní struktura krajiny-3.1.1 Vytvoření koncepčních nástrojů plánování krajiny</v>
          </cell>
        </row>
        <row r="69">
          <cell r="G69" t="str">
            <v>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v>
          </cell>
        </row>
        <row r="70">
          <cell r="G70" t="str">
            <v>PO3-Prostředí pro kvalitní život-3. Udržitelný rozvoj krajiny a lidských sídel-3.3 Urbanizmus a inteligentní lidská sídla-3.3.1 Návrh moderních metod a systémů budování a provozu inteligentních lidských sídel s minimálními dopady na životní prostředí</v>
          </cell>
        </row>
        <row r="71">
          <cell r="G71" t="str">
            <v>PO3-Prostředí pro kvalitní život-4. Environmentální technologie a ekoinovace-4.1 Technologie, techniky a materiály přátelské k životnímu prostředí-4.1.1 Technologie a výrobky zvyšující celkovou účinnost využití primárních zdrojů</v>
          </cell>
        </row>
        <row r="72">
          <cell r="G72" t="str">
            <v>PO3-Prostředí pro kvalitní život-4. Environmentální technologie a ekoinovace-4.2 Biotechnologie, materiálově, energeticky a emisně efektivní technologie, výrobky a služby-4.2.1 Získat kvalitativně nové primární produkty využitím biotechnologických metod</v>
          </cell>
        </row>
        <row r="73">
          <cell r="G73" t="str">
            <v>PO3-Prostředí pro kvalitní život-4. Environmentální technologie a ekoinovace-4.2 Biotechnologie, materiálově, energeticky a emisně efektivní technologie, výrobky a služby-4.2.2 Připravit biotechnologické postupy pro komplexní bezodpadové využití biomasy</v>
          </cell>
        </row>
        <row r="74">
          <cell r="G74" t="str">
            <v>PO3-Prostředí pro kvalitní život-4. Environmentální technologie a ekoinovace-4.3 Minimalizace tvorby odpadů a jejich znovuvyužití-4.3.1 Nové recyklační technologie, jejichž výstupem jsou látky srovnatelné kvalitou s výchozími surovinami</v>
          </cell>
        </row>
        <row r="75">
          <cell r="G75" t="str">
            <v>PO3-Prostředí pro kvalitní život-4. Environmentální technologie a ekoinovace-4.3 Minimalizace tvorby odpadů a jejich znovuvyužití-4.3.2 Nové efektivní postupy energetického využití odpadů s minimalizací negativních dopadů na ŽP</v>
          </cell>
        </row>
        <row r="76">
          <cell r="G76" t="str">
            <v>PO3-Prostředí pro kvalitní život-4. Environmentální technologie a ekoinovace-4.4 Odstraňování nebezpečných látek – starých škod z životního prostředí-4.4.1 Zvýšení efektivnosti sanačních technologií a zavedení nových metod sanace</v>
          </cell>
        </row>
        <row r="77">
          <cell r="G77" t="str">
            <v>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v>
          </cell>
        </row>
        <row r="78">
          <cell r="G78" t="str">
            <v>PO3-Prostředí pro kvalitní život-4. Environmentální technologie a ekoinovace-4.5 Minimalizace rizik z chemických látek-4.5.2 Technologie pro náhradu rizikových látek, které podléhají legislativě REACH a náhrada nebezpečných látek méně škodlivými</v>
          </cell>
        </row>
        <row r="79">
          <cell r="G79" t="str">
            <v>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v>
          </cell>
        </row>
        <row r="80">
          <cell r="G80" t="str">
            <v>PO3-Prostředí pro kvalitní život-5. Environmentálně příznivá společnost-5.2 Nástroje environmentálně příznivého růstu-5.2.1 Navrhnout inovativní nástroje ochrany životního prostředí s cílem minimalizovat náklady jejich fungování</v>
          </cell>
        </row>
        <row r="81">
          <cell r="G81" t="str">
            <v>PO4-Sociální a kulturní výzvy-1. Demografické a sociální proměny-1.1 Demografické stárnutí, rodinná politika-1.1.1 Realizace komplexní podpory aktivního stárnutí</v>
          </cell>
        </row>
        <row r="82">
          <cell r="G82" t="str">
            <v>PO4-Sociální a kulturní výzvy-1. Demografické a sociální proměny-1.1 Demografické stárnutí, rodinná politika-1.1.2 Zlepšení reprodukčního potenciálu populace zvýšením hodnoty rodiny ve společnosti a zefektivněním podpory porodnosti</v>
          </cell>
        </row>
        <row r="83">
          <cell r="G83" t="str">
            <v>PO4-Sociální a kulturní výzvy-1. Demografické a sociální proměny-1.1 Demografické stárnutí, rodinná politika-1.1.3 Predikce a vyhodnocení důsledků výrazných populačních výkyvů a prostorových nerovností</v>
          </cell>
        </row>
        <row r="84">
          <cell r="G84" t="str">
            <v>PO4-Sociální a kulturní výzvy-1. Demografické a sociální proměny-1.2 Marginalizace a integrace sociálně znevýhodněných skupin-1.2.1 Prevence vzniku deprivace, exkluze a segregace</v>
          </cell>
        </row>
        <row r="85">
          <cell r="G85" t="str">
            <v>PO4-Sociální a kulturní výzvy-1. Demografické a sociální proměny-1.2 Marginalizace a integrace sociálně znevýhodněných skupin-1.2.2 Zmírnění rozsahu a hloubky exkluze, marginalizace a stigmatizace</v>
          </cell>
        </row>
        <row r="86">
          <cell r="G86" t="str">
            <v>PO4-Sociální a kulturní výzvy-1. Demografické a sociální proměny-1.3 Sociální nerovnosti, soudržnost společnosti a sociální stát-1.3.1 Zlepšení rovnosti podmínek v přístupu ke vzdělání, na trh práce, k bydlení, zdravotnímu zabezpečení a službám</v>
          </cell>
        </row>
        <row r="87">
          <cell r="G87" t="str">
            <v>PO4-Sociální a kulturní výzvy-1. Demografické a sociální proměny-1.4 Migrace, mobilita a teritoriální soudržnost-1.4.1 Efektivnější využití potenciálu migrace</v>
          </cell>
        </row>
        <row r="88">
          <cell r="G88" t="str">
            <v>PO4-Sociální a kulturní výzvy-1. Demografické a sociální proměny-1.4 Migrace, mobilita a teritoriální soudržnost-1.4.2 Posílení teritoriální soudržnosti</v>
          </cell>
        </row>
        <row r="89">
          <cell r="G89" t="str">
            <v>PO4-Sociální a kulturní výzvy-2. Vládnutí a správa-2.1 Občan, stát, společnost-2.1.1 Legitimní politický systém</v>
          </cell>
        </row>
        <row r="90">
          <cell r="G90" t="str">
            <v>PO4-Sociální a kulturní výzvy-2. Vládnutí a správa-2.1 Občan, stát, společnost-2.1.2 Legitimní právní systém</v>
          </cell>
        </row>
        <row r="91">
          <cell r="G91" t="str">
            <v>PO4-Sociální a kulturní výzvy-2. Vládnutí a správa-2.1 Občan, stát, společnost-2.1.3 Legitimní sociálně-ekonomický systém</v>
          </cell>
        </row>
        <row r="92">
          <cell r="G92" t="str">
            <v>PO4-Sociální a kulturní výzvy-2. Vládnutí a správa-2.2 Veřejné politiky a správa-2.2.1 Funkční a efektivní veřejné politiky a správa</v>
          </cell>
        </row>
        <row r="93">
          <cell r="G93" t="str">
            <v>PO4-Sociální a kulturní výzvy-3. Kultura, hodnoty, identita a tradice-3.1 Proměny hodnotových struktur a etika-3.1.1 Proměna základních etických principů života ve společnosti</v>
          </cell>
        </row>
        <row r="94">
          <cell r="G94" t="str">
            <v>PO4-Sociální a kulturní výzvy-3. Kultura, hodnoty, identita a tradice-3.1 Proměny hodnotových struktur a etika-3.1.2 Filosofická a sociologická reflexe vlivu médií na proměnu lidského života a formování společnosti</v>
          </cell>
        </row>
        <row r="95">
          <cell r="G95" t="str">
            <v>PO4-Sociální a kulturní výzvy-3. Kultura, hodnoty, identita a tradice-3.2 Národní, regionální a lokální identita a tradice-3.2.1 Znalosti historie jako předpoklad uchovávání a pěstování národní, regionální a lokální identity, paměti a tradice v národním kontextu</v>
          </cell>
        </row>
        <row r="96">
          <cell r="G96" t="str">
            <v>PO4-Sociální a kulturní výzvy-3. Kultura, hodnoty, identita a tradice-3.2 Národní, regionální a lokální identita a tradice-3.2.2 Zkoumání jazyka a literatury jako nástrojů pro uchovávání identity</v>
          </cell>
        </row>
        <row r="97">
          <cell r="G97" t="str">
            <v>PO4-Sociální a kulturní výzvy-3. Kultura, hodnoty, identita a tradice-3.2 Národní, regionální a lokální identita a tradice-3.2.3 Tvořivá historická a teoretická reflexe umělecké tvorby</v>
          </cell>
        </row>
        <row r="98">
          <cell r="G98" t="str">
            <v>PO4-Sociální a kulturní výzvy-3. Kultura, hodnoty, identita a tradice-3.3 Hmotné a nehmotné kulturní dědictví-3.3.1 Aktivní ochrana kulturního dědictví</v>
          </cell>
        </row>
        <row r="99">
          <cell r="G99" t="str">
            <v>PO4-Sociální a kulturní výzvy-3. Kultura, hodnoty, identita a tradice-3.3 Hmotné a nehmotné kulturní dědictví-3.3.2 Recepce kulturního dědictví jako prostředku národního sebeuvědomění a státní reprezentace</v>
          </cell>
        </row>
        <row r="100">
          <cell r="G100" t="str">
            <v>PO4-Sociální a kulturní výzvy-3. Kultura, hodnoty, identita a tradice-3.4 Religiozita-3.4.1 Reflexe role náboženství v současné české společnosti a v globálním kontextu</v>
          </cell>
        </row>
        <row r="101">
          <cell r="G101" t="str">
            <v>PO4-Sociální a kulturní výzvy-4. Rozvoj a uplatnění lidského potenciálu-4.1 Výchova, vzdělání, celoživotní učení-4.1.1 Stanovit nové vzdělávací a výchovné cíle</v>
          </cell>
        </row>
        <row r="102">
          <cell r="G102" t="str">
            <v>PO4-Sociální a kulturní výzvy-4. Rozvoj a uplatnění lidského potenciálu-4.1 Výchova, vzdělání, celoživotní učení-4.1.2 Ustavit plně funkční systém celoživotního vzdělávání</v>
          </cell>
        </row>
        <row r="103">
          <cell r="G103" t="str">
            <v>PO4-Sociální a kulturní výzvy-4. Rozvoj a uplatnění lidského potenciálu-4.2 Trh práce a politika zaměstnanosti-4.2.1 Politika zaměstnanosti zvyšující kompetence pracovní síly a rozšiřující absorpční kapacitu trhu práce</v>
          </cell>
        </row>
        <row r="104">
          <cell r="G104" t="str">
            <v>PO4-Sociální a kulturní výzvy-4. Rozvoj a uplatnění lidského potenciálu-4.3 Ochrana a podpora lidského zdraví-4.3.1 Efektivní fungování nadresortního systému ochrany a podpory zdraví populace</v>
          </cell>
        </row>
        <row r="105">
          <cell r="G105" t="str">
            <v>PO4-Sociální a kulturní výzvy-5. Člověk, věda a nové technologie-5.1 Možnosti a podmínky rozvoje výzkumu, vývoje a inovací-5.1.1 Analýza účinků vědění v sociálním systému ČR</v>
          </cell>
        </row>
        <row r="106">
          <cell r="G106" t="str">
            <v>PO4-Sociální a kulturní výzvy-5. Člověk, věda a nové technologie-5.2 Adaptabilita člověka a společnosti na nové technologie-5.2.1 Adaptace na nové technologie</v>
          </cell>
        </row>
        <row r="107">
          <cell r="G107" t="str">
            <v>PO5-Zdravá populace-1. Vznik a rozvoj chorob-1.1 Metabolické a endokrinní choroby-1.1.1 Etiologie a patofyziologie inzulínové rezistence</v>
          </cell>
        </row>
        <row r="108">
          <cell r="G108" t="str">
            <v>PO5-Zdravá populace-1. Vznik a rozvoj chorob-1.1 Metabolické a endokrinní choroby-1.1.2 Etiologie a patogeneze imunitně zprostředkovaných endokrinních chorob</v>
          </cell>
        </row>
        <row r="109">
          <cell r="G109" t="str">
            <v>PO5-Zdravá populace-1. Vznik a rozvoj chorob-1.1 Metabolické a endokrinní choroby-1.1.3 Patogeneze a léčba komplikací diabetu</v>
          </cell>
        </row>
        <row r="110">
          <cell r="G110" t="str">
            <v>PO5-Zdravá populace-1. Vznik a rozvoj chorob-1.2 Nemoci oběhové soustavy-1.2.1 Objasnění etiologických faktorů a patofyziologických dějů ovlivňujících vznik a průběh kardiovaskulárních (KVO) a cerebrovaskulárních onemocnění (CVO)</v>
          </cell>
        </row>
        <row r="111">
          <cell r="G111" t="str">
            <v>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v>
          </cell>
        </row>
        <row r="112">
          <cell r="G112" t="str">
            <v>PO5-Zdravá populace-1. Vznik a rozvoj chorob-1.3 Nádorová onemocnění-1.3.1 Nádorová biologie ve vztahu k diagnostickým a terapeutickým cílům</v>
          </cell>
        </row>
        <row r="113">
          <cell r="G113" t="str">
            <v>PO5-Zdravá populace-1. Vznik a rozvoj chorob-1.3 Nádorová onemocnění-1.3.2 Analýza vztahů hostitel-nádor jako prostředek individualizace diagnostiky a léčby</v>
          </cell>
        </row>
        <row r="114">
          <cell r="G114" t="str">
            <v>PO5-Zdravá populace-1. Vznik a rozvoj chorob-1.4 Nervová a psychická onemocnění-1.4.1 Psychická a neurologická onemocnění</v>
          </cell>
        </row>
        <row r="115">
          <cell r="G115" t="str">
            <v>PO5-Zdravá populace-1. Vznik a rozvoj chorob-1.4 Nervová a psychická onemocnění-1.4.2 Diagnostika onemocnění nervové soustavy[1]</v>
          </cell>
        </row>
        <row r="116">
          <cell r="G116" t="str">
            <v>PO5-Zdravá populace-1. Vznik a rozvoj chorob-1.4 Nervová a psychická onemocnění-1.4.3 Vyšší efektivita léčebných postupů u onemocnění nervové soustavy</v>
          </cell>
        </row>
        <row r="117">
          <cell r="G117" t="str">
            <v>PO5-Zdravá populace-1. Vznik a rozvoj chorob-1.4 Nervová a psychická onemocnění-1.4.4 Zajištění kvality života u pacientů s onemocněním nervové soustavy</v>
          </cell>
        </row>
        <row r="118">
          <cell r="G118" t="str">
            <v>PO5-Zdravá populace-1. Vznik a rozvoj chorob-1.5 Onemocnění pohybového aparátu a zánětlivá a imunologická onemocnění-1.5.1 Etiologie a patogeneze degenerativních a metabolických onemocnění pohybového aparátu</v>
          </cell>
        </row>
        <row r="119">
          <cell r="G119" t="str">
            <v>PO5-Zdravá populace-1. Vznik a rozvoj chorob-1.5 Onemocnění pohybového aparátu a zánětlivá a imunologická onemocnění-1.5.2 Definování rizikových faktorů vzniku alergických onemocnění a identifikace nových cílů k cílené léčbě těchto chorob</v>
          </cell>
        </row>
        <row r="120">
          <cell r="G120" t="str">
            <v>PO5-Zdravá populace-1. Vznik a rozvoj chorob-1.6 Infekce-1.6.1 Etiologie a terapie významných infekčních onemocnění</v>
          </cell>
        </row>
        <row r="121">
          <cell r="G121" t="str">
            <v>PO5-Zdravá populace-2. Nové diagnostické a terapeutické metody-2.1 In vitro diagnostika-2.1.1 Prohloubení znalostí v oblasti-omických a vysokokapacitních metod</v>
          </cell>
        </row>
        <row r="122">
          <cell r="G122" t="str">
            <v>PO5-Zdravá populace-2. Nové diagnostické a terapeutické metody-2.1 In vitro diagnostika-2.1.2 Nové technologie IVD</v>
          </cell>
        </row>
        <row r="123">
          <cell r="G123" t="str">
            <v>PO5-Zdravá populace-2. Nové diagnostické a terapeutické metody-2.2 Nízkomolekulární léčiva-2.2.1 Nové nízkomolekulární sloučeniny</v>
          </cell>
        </row>
        <row r="124">
          <cell r="G124" t="str">
            <v>PO5-Zdravá populace-2. Nové diagnostické a terapeutické metody-2.2 Nízkomolekulární léčiva-2.2.2 Identifikace nových terapeutických cílů, nové metody a postupy pro biologické testování</v>
          </cell>
        </row>
        <row r="125">
          <cell r="G125" t="str">
            <v>PO5-Zdravá populace-2. Nové diagnostické a terapeutické metody-2.3 Biologická léčiva včetně vakcín-2.3.1 Nové vakcíny pro prevenci a léčbu nemocí a závislostí</v>
          </cell>
        </row>
        <row r="126">
          <cell r="G126" t="str">
            <v>PO5-Zdravá populace-2. Nové diagnostické a terapeutické metody-2.4 Drug delivery systémy-2.4.1 Vývoj nových nosičů pro řízené uvolňování a transport léčiv</v>
          </cell>
        </row>
        <row r="127">
          <cell r="G127" t="str">
            <v>PO5-Zdravá populace-2. Nové diagnostické a terapeutické metody-2.4 Drug delivery systémy-2.4.2 Systémy pro překonávání biologických bariér a chemorezistentních onemocnění</v>
          </cell>
        </row>
        <row r="128">
          <cell r="G128" t="str">
            <v>PO5-Zdravá populace-2. Nové diagnostické a terapeutické metody-2.5 Genová, buněčná terapie a tkáňové náhrady-2.5.1 Zdroje pro buněčnou a tkáňovou terapii</v>
          </cell>
        </row>
        <row r="129">
          <cell r="G129" t="str">
            <v>PO5-Zdravá populace-2. Nové diagnostické a terapeutické metody-2.5 Genová, buněčná terapie a tkáňové náhrady-2.5.2 Metody pro diferenciaci a genovou modifikaci buněk/tkání</v>
          </cell>
        </row>
        <row r="130">
          <cell r="G130" t="str">
            <v>PO5-Zdravá populace-2. Nové diagnostické a terapeutické metody-2.5 Genová, buněčná terapie a tkáňové náhrady-2.5.3 Biomateriály</v>
          </cell>
        </row>
        <row r="131">
          <cell r="G131" t="str">
            <v>PO5-Zdravá populace-2. Nové diagnostické a terapeutické metody-2.6 Vývoj nových lékařských přístrojů a zařízení-2.6.1 Elektrické a magnetické mapování a stimulace</v>
          </cell>
        </row>
        <row r="132">
          <cell r="G132" t="str">
            <v>PO5-Zdravá populace-2. Nové diagnostické a terapeutické metody-2.6 Vývoj nových lékařských přístrojů a zařízení-2.6.2 Endovaskulární postupy</v>
          </cell>
        </row>
        <row r="133">
          <cell r="G133" t="str">
            <v>PO5-Zdravá populace-2. Nové diagnostické a terapeutické metody-2.6 Vývoj nových lékařských přístrojů a zařízení-2.6.3 Navigační a robotické systémy, neurostimulátory. Zpřesnění a kontrola invazivních technik</v>
          </cell>
        </row>
        <row r="134">
          <cell r="G134" t="str">
            <v>PO5-Zdravá populace-2. Nové diagnostické a terapeutické metody-2.7 Inovativní chirurgické postupy včetně transplantace-2.7.1 Chirurgické postupy a transplantace</v>
          </cell>
        </row>
        <row r="135">
          <cell r="G135" t="str">
            <v>PO5-Zdravá populace-2. Nové diagnostické a terapeutické metody-2.7 Inovativní chirurgické postupy včetně transplantace-2.7.2 Neinvazivní léčba</v>
          </cell>
        </row>
        <row r="136">
          <cell r="G136" t="str">
            <v>PO5-Zdravá populace-3. Epidemiologie a prevence nejzávažnějších chorob-3.1 Metabolické a endokrinní choroby-3.1.1 Zhodnocení vlivu preventivních opatření na vznik nejčastějších metabolických poruch</v>
          </cell>
        </row>
        <row r="137">
          <cell r="G137" t="str">
            <v>PO5-Zdravá populace-3. Epidemiologie a prevence nejzávažnějších chorob-3.2 Nemoci oběhové soustavy-3.2.1 Populační studie: data o onemocněních</v>
          </cell>
        </row>
        <row r="138">
          <cell r="G138" t="str">
            <v>PO5-Zdravá populace-3. Epidemiologie a prevence nejzávažnějších chorob-3.2 Nemoci oběhové soustavy-3.2.2 Populační intervence, zhodnocení vlivu preventivních opatření</v>
          </cell>
        </row>
        <row r="139">
          <cell r="G139" t="str">
            <v>PO5-Zdravá populace-3. Epidemiologie a prevence nejzávažnějších chorob-3.3 Nádorová onemocnění-3.3.1 Skríning a prevence výskytu nádorů</v>
          </cell>
        </row>
        <row r="140">
          <cell r="G140" t="str">
            <v>PO5-Zdravá populace-3. Epidemiologie a prevence nejzávažnějších chorob-3.3 Nádorová onemocnění-3.3.2 Identifikace rizikových faktorů a jedinců v populacích</v>
          </cell>
        </row>
        <row r="141">
          <cell r="G141" t="str">
            <v>PO5-Zdravá populace-3. Epidemiologie a prevence nejzávažnějších chorob-3.4 Nervová a psychická onemocnění-3.4.1 Populační studie: data o onemocněních</v>
          </cell>
        </row>
        <row r="142">
          <cell r="G142" t="str">
            <v>PO5-Zdravá populace-3. Epidemiologie a prevence nejzávažnějších chorob-3.4 Nervová a psychická onemocnění-3.4.2 Populační intervence, zhodnocení vlivu preventivních opatření</v>
          </cell>
        </row>
        <row r="143">
          <cell r="G143" t="str">
            <v>PO5-Zdravá populace-3. Epidemiologie a prevence nejzávažnějších chorob-3.5 Nemoci pohybového aparátu a zánětlivá a imunologická onemocnění-3.5.1 Epidemiologie degenerativních a metabolických onemocnění pohybového aparátu</v>
          </cell>
        </row>
        <row r="144">
          <cell r="G144" t="str">
            <v>PO5-Zdravá populace-3. Epidemiologie a prevence nejzávažnějších chorob-3.6. Závislosti-3.6.1 Vazby</v>
          </cell>
        </row>
        <row r="145">
          <cell r="G145" t="str">
            <v>PO5-Zdravá populace-3. Epidemiologie a prevence nejzávažnějších chorob-3.6. Závislosti-3.6.2 Společenský dopad</v>
          </cell>
        </row>
        <row r="146">
          <cell r="G146" t="str">
            <v>PO5-Zdravá populace-3. Epidemiologie a prevence nejzávažnějších chorob-3.7 Infekce-3.7.1 Epidemiologie infekčních nemocí</v>
          </cell>
        </row>
        <row r="147">
          <cell r="G147" t="str">
            <v>PO5-Zdravá populace-3. Epidemiologie a prevence nejzávažnějších chorob-3.7 Infekce-3.7.2 Tuzemské a importované potraviny jako zdroj infekcí</v>
          </cell>
        </row>
        <row r="148">
          <cell r="G148" t="str">
            <v>PO6-Bezpečná společnost-1. Bezpečnost občanů-1.1 Ochrana obyvatelstva-1.1.1 Podpora opatření a úkolů ochrany obyvatelstva</v>
          </cell>
        </row>
        <row r="149">
          <cell r="G149" t="str">
            <v>PO6-Bezpečná společnost-1. Bezpečnost občanů-1.1 Ochrana obyvatelstva-1.1.2 Zdokonalování služeb a prostředků ochrany</v>
          </cell>
        </row>
        <row r="150">
          <cell r="G150" t="str">
            <v>PO6-Bezpečná společnost-1. Bezpečnost občanů-1.1 Ochrana obyvatelstva-1.1.3 Bezpečnost měst a obcí, informování, vzdělávání a motivace občanů</v>
          </cell>
        </row>
        <row r="151">
          <cell r="G151" t="str">
            <v>PO6-Bezpečná společnost-1. Bezpečnost občanů-1.2 Ochrana před kriminalitou, extremismem a terorismem-1.2.1 Vytváření účinných metod analýzy druhů a rozšíření kriminality a implementace efektivních nástrojů jejího potlačování</v>
          </cell>
        </row>
        <row r="152">
          <cell r="G152" t="str">
            <v>PO6-Bezpečná společnost-1. Bezpečnost občanů-1.2 Ochrana před kriminalitou, extremismem a terorismem-1.2.2 Minimalizace kybernetické kriminality a zneužívání informací</v>
          </cell>
        </row>
        <row r="153">
          <cell r="G153" t="str">
            <v>PO6-Bezpečná společnost-2. Bezpečnost kritických infrastruktur a zdrojů-2.1 Ochrana, odolnost a obnova kritických infrastruktur-2.1.1 Rozvoj alternativních a nouzových krizových procesů</v>
          </cell>
        </row>
        <row r="154">
          <cell r="G154" t="str">
            <v>PO6-Bezpečná společnost-2. Bezpečnost kritických infrastruktur a zdrojů-2.1 Ochrana, odolnost a obnova kritických infrastruktur-2.1.2 Zvyšování odolnosti KI</v>
          </cell>
        </row>
        <row r="155">
          <cell r="G155" t="str">
            <v>PO6-Bezpečná společnost-2. Bezpečnost kritických infrastruktur a zdrojů-2.1 Ochrana, odolnost a obnova kritických infrastruktur-2.1.3 Zajištění a rozvoj interoperability KI</v>
          </cell>
        </row>
        <row r="156">
          <cell r="G156" t="str">
            <v>PO6-Bezpečná společnost-2. Bezpečnost kritických infrastruktur a zdrojů-2.1 Ochrana, odolnost a obnova kritických infrastruktur-2.1.4 Účinná detekce a identifikace hrozeb</v>
          </cell>
        </row>
        <row r="157">
          <cell r="G157" t="str">
            <v>PO6-Bezpečná společnost-2. Bezpečnost kritických infrastruktur a zdrojů-2.1 Ochrana, odolnost a obnova kritických infrastruktur-2.1.5 Rozvoj ICT, telematiky a kybernetické ochrany KI</v>
          </cell>
        </row>
        <row r="158">
          <cell r="G158" t="str">
            <v>PO6-Bezpečná společnost-2. Bezpečnost kritických infrastruktur a zdrojů-2.2 Komunikace a vazby mezi kritickými infrastrukturami-2.2.1 Vzájemné závislosti systémů KI</v>
          </cell>
        </row>
        <row r="159">
          <cell r="G159" t="str">
            <v>PO6-Bezpečná společnost-2. Bezpečnost kritických infrastruktur a zdrojů-2.2 Komunikace a vazby mezi kritickými infrastrukturami-2.2.2 Informační podpora pro detekci možných nepříznivých ovlivnění</v>
          </cell>
        </row>
        <row r="160">
          <cell r="G160" t="str">
            <v>PO6-Bezpečná společnost-3. Krizové řízení a bezpečnostní politika-3.1 Rozvoj bezpečnostní politiky státu a bezpečnostního systému ČR-3.1.1 Vyhodnocení efektivity strategických řídicích a hodnotících dokumentů v oblasti bezpečnosti</v>
          </cell>
        </row>
        <row r="161">
          <cell r="G161" t="str">
            <v>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v>
          </cell>
        </row>
        <row r="162">
          <cell r="G162" t="str">
            <v>PO6-Bezpečná společnost-3. Krizové řízení a bezpečnostní politika-3.2 Hodnocení hrozeb a rizik, tvorba a rozvíjení scénářů, postupů a opatření-3.2.1 Analýza bezpečnostních hrozeb a tvorba scénářů vývoje bezpečnostní situace ve světě, Evropě a ČR</v>
          </cell>
        </row>
        <row r="163">
          <cell r="G163" t="str">
            <v>PO6-Bezpečná společnost-3. Krizové řízení a bezpečnostní politika-3.2 Hodnocení hrozeb a rizik, tvorba a rozvíjení scénářů, postupů a opatření-3.2.2 Podpora specifických oblastí bezpečnosti</v>
          </cell>
        </row>
        <row r="164">
          <cell r="G164" t="str">
            <v>PO6-Bezpečná společnost-3. Krizové řízení a bezpečnostní politika-3.3 Systémy analýzy, prevence, odezvy a obnovy-3.3.1 Zlepšení systémů získávání a třídění bezpečnostních informací</v>
          </cell>
        </row>
        <row r="165">
          <cell r="G165" t="str">
            <v>PO6-Bezpečná společnost-3. Krizové řízení a bezpečnostní politika-3.3 Systémy analýzy, prevence, odezvy a obnovy-3.3.2 Analýza bezpečnostních informací</v>
          </cell>
        </row>
        <row r="166">
          <cell r="G166" t="str">
            <v>PO6-Bezpečná společnost-3. Krizové řízení a bezpečnostní politika-3.3 Systémy analýzy, prevence, odezvy a obnovy-3.3.3 Zdokonalování účinnosti bezpečnostního systému a krizového řízení</v>
          </cell>
        </row>
        <row r="167">
          <cell r="G167" t="str">
            <v>PO6-Bezpečná společnost-3. Krizové řízení a bezpečnostní politika-3.3 Systémy analýzy, prevence, odezvy a obnovy-3.3.4 Zdokonalení systémů pro podporu obnovy</v>
          </cell>
        </row>
        <row r="168">
          <cell r="G168" t="str">
            <v>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v>
          </cell>
        </row>
        <row r="169">
          <cell r="G169" t="str">
            <v>PO6-Bezpečná společnost-4. Obrana, obranyschopnost a nasazení ozbrojených sil-4.1 Rozvoj schopností ozbrojených sil-4.1.1 Vývoj nových zbraňových a obranných systémů</v>
          </cell>
        </row>
        <row r="170">
          <cell r="G170" t="str">
            <v>PO6-Bezpečná společnost-4. Obrana, obranyschopnost a nasazení ozbrojených sil-4.1 Rozvoj schopností ozbrojených sil-4.1.2 Příprava, mobilita a udržitelnost sil</v>
          </cell>
        </row>
        <row r="171">
          <cell r="G171" t="str">
            <v>PO6-Bezpečná společnost-4. Obrana, obranyschopnost a nasazení ozbrojených sil-4.1 Rozvoj schopností ozbrojených sil-4.1.3 Podpora velení a řízení</v>
          </cell>
        </row>
        <row r="172">
          <cell r="G172" t="str">
            <v>PO6-Bezpečná společnost-4. Obrana, obranyschopnost a nasazení ozbrojených sil-4.1 Rozvoj schopností ozbrojených sil-4.1.4 Rozvoj komunikačních a informačních systémů a kybernetická obrana</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ekt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2"/>
    </sheetNames>
    <sheetDataSet>
      <sheetData sheetId="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acr.cz/dokums_raw/cofundy/190807_podnik_v_obtizich.pdf" TargetMode="External"/><Relationship Id="rId1" Type="http://schemas.openxmlformats.org/officeDocument/2006/relationships/hyperlink" Target="http://www.rvvi.cz/"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0"/>
  <sheetViews>
    <sheetView topLeftCell="A124" workbookViewId="0">
      <selection activeCell="F44" sqref="F44"/>
    </sheetView>
  </sheetViews>
  <sheetFormatPr defaultColWidth="14.453125" defaultRowHeight="15" customHeight="1"/>
  <cols>
    <col min="1" max="1" width="14.453125" customWidth="1"/>
    <col min="2" max="2" width="164" customWidth="1"/>
    <col min="3" max="5" width="14.453125" customWidth="1"/>
    <col min="6" max="6" width="106.1796875" customWidth="1"/>
    <col min="7" max="7" width="17.1796875" customWidth="1"/>
  </cols>
  <sheetData>
    <row r="1" spans="1:38" ht="15.75" customHeight="1" thickBot="1">
      <c r="A1" s="55" t="s">
        <v>36</v>
      </c>
      <c r="B1" s="122" t="s">
        <v>531</v>
      </c>
      <c r="C1" s="55" t="s">
        <v>37</v>
      </c>
      <c r="D1" s="55" t="s">
        <v>38</v>
      </c>
      <c r="E1" s="55" t="s">
        <v>39</v>
      </c>
      <c r="F1" s="55" t="s">
        <v>40</v>
      </c>
      <c r="G1" s="55" t="s">
        <v>41</v>
      </c>
      <c r="H1" s="55" t="s">
        <v>42</v>
      </c>
      <c r="I1" s="55" t="s">
        <v>43</v>
      </c>
      <c r="J1" s="55" t="s">
        <v>44</v>
      </c>
      <c r="K1" s="55" t="s">
        <v>45</v>
      </c>
      <c r="L1" s="55" t="s">
        <v>46</v>
      </c>
      <c r="M1" s="55" t="s">
        <v>47</v>
      </c>
      <c r="N1" s="55" t="s">
        <v>48</v>
      </c>
      <c r="O1" s="55" t="s">
        <v>803</v>
      </c>
      <c r="P1" s="55" t="s">
        <v>49</v>
      </c>
      <c r="Q1" s="55" t="s">
        <v>50</v>
      </c>
      <c r="R1" s="55" t="s">
        <v>51</v>
      </c>
      <c r="S1" s="55" t="s">
        <v>52</v>
      </c>
      <c r="T1" s="55" t="s">
        <v>53</v>
      </c>
      <c r="U1" s="55" t="s">
        <v>54</v>
      </c>
      <c r="V1" s="55"/>
      <c r="W1" s="55"/>
      <c r="AA1" s="55" t="s">
        <v>13</v>
      </c>
      <c r="AB1" s="55" t="s">
        <v>26</v>
      </c>
      <c r="AC1" s="55" t="s">
        <v>29</v>
      </c>
      <c r="AD1" s="55" t="s">
        <v>26</v>
      </c>
      <c r="AE1" s="55" t="s">
        <v>29</v>
      </c>
      <c r="AF1" s="156" t="s">
        <v>804</v>
      </c>
      <c r="AH1" s="182" t="s">
        <v>44</v>
      </c>
      <c r="AI1" s="182" t="s">
        <v>45</v>
      </c>
      <c r="AJ1" s="182" t="s">
        <v>48</v>
      </c>
      <c r="AL1" s="182" t="s">
        <v>772</v>
      </c>
    </row>
    <row r="2" spans="1:38" ht="15.75" customHeight="1" thickBot="1">
      <c r="A2" s="56" t="s">
        <v>55</v>
      </c>
      <c r="B2" t="s">
        <v>55</v>
      </c>
      <c r="C2" s="56" t="s">
        <v>55</v>
      </c>
      <c r="D2" s="56" t="s">
        <v>55</v>
      </c>
      <c r="E2" s="56" t="s">
        <v>55</v>
      </c>
      <c r="F2" s="56" t="s">
        <v>55</v>
      </c>
      <c r="G2" s="56" t="s">
        <v>55</v>
      </c>
      <c r="H2" s="56" t="s">
        <v>55</v>
      </c>
      <c r="I2" s="56" t="s">
        <v>55</v>
      </c>
      <c r="J2" s="56" t="s">
        <v>55</v>
      </c>
      <c r="K2" s="56" t="s">
        <v>55</v>
      </c>
      <c r="L2" s="56" t="s">
        <v>55</v>
      </c>
      <c r="M2" s="56" t="s">
        <v>55</v>
      </c>
      <c r="N2" s="56" t="s">
        <v>55</v>
      </c>
      <c r="O2" s="58"/>
      <c r="P2" s="56" t="s">
        <v>55</v>
      </c>
      <c r="Q2" s="56" t="s">
        <v>55</v>
      </c>
      <c r="R2" s="56" t="s">
        <v>56</v>
      </c>
      <c r="S2" s="56" t="s">
        <v>56</v>
      </c>
      <c r="T2" s="56" t="s">
        <v>56</v>
      </c>
      <c r="U2" s="56" t="s">
        <v>56</v>
      </c>
      <c r="V2" s="56" t="s">
        <v>55</v>
      </c>
      <c r="W2" s="56" t="s">
        <v>55</v>
      </c>
      <c r="Y2" t="s">
        <v>26</v>
      </c>
      <c r="Z2" t="s">
        <v>29</v>
      </c>
      <c r="AA2" s="56" t="s">
        <v>1</v>
      </c>
      <c r="AB2" s="60">
        <v>0.7</v>
      </c>
      <c r="AC2" s="60">
        <v>0.45</v>
      </c>
      <c r="AD2" s="60">
        <v>0.8</v>
      </c>
      <c r="AE2" s="60">
        <v>0.6</v>
      </c>
      <c r="AF2" t="s">
        <v>846</v>
      </c>
      <c r="AH2" s="183" t="s">
        <v>55</v>
      </c>
      <c r="AI2" s="183" t="s">
        <v>55</v>
      </c>
      <c r="AJ2" s="183" t="s">
        <v>55</v>
      </c>
      <c r="AL2" s="183" t="s">
        <v>55</v>
      </c>
    </row>
    <row r="3" spans="1:38" ht="15.75" customHeight="1" thickBot="1">
      <c r="A3" t="s">
        <v>57</v>
      </c>
      <c r="B3" t="s">
        <v>532</v>
      </c>
      <c r="C3" s="56" t="s">
        <v>23</v>
      </c>
      <c r="D3" s="56" t="s">
        <v>58</v>
      </c>
      <c r="E3" s="56" t="s">
        <v>59</v>
      </c>
      <c r="F3" s="61" t="s">
        <v>60</v>
      </c>
      <c r="G3" s="62" t="s">
        <v>61</v>
      </c>
      <c r="H3" s="56" t="s">
        <v>62</v>
      </c>
      <c r="I3" s="56" t="s">
        <v>26</v>
      </c>
      <c r="J3" s="56" t="s">
        <v>1</v>
      </c>
      <c r="K3" s="56" t="s">
        <v>63</v>
      </c>
      <c r="L3" s="56" t="s">
        <v>64</v>
      </c>
      <c r="M3" s="56" t="s">
        <v>65</v>
      </c>
      <c r="N3" s="56" t="s">
        <v>66</v>
      </c>
      <c r="P3" s="56" t="s">
        <v>67</v>
      </c>
      <c r="Q3" s="56" t="s">
        <v>68</v>
      </c>
      <c r="R3" s="56">
        <v>1</v>
      </c>
      <c r="S3" s="56">
        <v>1</v>
      </c>
      <c r="T3" s="56">
        <v>2018</v>
      </c>
      <c r="U3" s="56">
        <v>2018</v>
      </c>
      <c r="V3" s="56" t="s">
        <v>33</v>
      </c>
      <c r="W3" s="56" t="s">
        <v>23</v>
      </c>
      <c r="X3" s="56"/>
      <c r="Y3" t="s">
        <v>23</v>
      </c>
      <c r="AA3" s="56" t="s">
        <v>69</v>
      </c>
      <c r="AB3" s="60">
        <v>0.6</v>
      </c>
      <c r="AC3" s="60">
        <v>0.35</v>
      </c>
      <c r="AD3" s="60">
        <v>0.75</v>
      </c>
      <c r="AE3" s="60">
        <v>0.5</v>
      </c>
      <c r="AF3" t="s">
        <v>847</v>
      </c>
      <c r="AH3" s="183" t="s">
        <v>819</v>
      </c>
      <c r="AI3" s="183" t="s">
        <v>820</v>
      </c>
      <c r="AJ3" s="184" t="s">
        <v>66</v>
      </c>
      <c r="AL3" s="183" t="s">
        <v>827</v>
      </c>
    </row>
    <row r="4" spans="1:38" ht="15.75" customHeight="1" thickBot="1">
      <c r="A4" t="s">
        <v>70</v>
      </c>
      <c r="B4" t="s">
        <v>533</v>
      </c>
      <c r="C4" s="56" t="s">
        <v>71</v>
      </c>
      <c r="D4" s="56" t="s">
        <v>72</v>
      </c>
      <c r="E4" s="56" t="s">
        <v>73</v>
      </c>
      <c r="F4" s="61" t="s">
        <v>74</v>
      </c>
      <c r="G4" s="62" t="s">
        <v>75</v>
      </c>
      <c r="H4" s="56" t="s">
        <v>76</v>
      </c>
      <c r="I4" s="56" t="s">
        <v>29</v>
      </c>
      <c r="J4" s="56" t="s">
        <v>69</v>
      </c>
      <c r="K4" s="56" t="s">
        <v>77</v>
      </c>
      <c r="L4" s="56">
        <v>0</v>
      </c>
      <c r="M4" s="56" t="s">
        <v>78</v>
      </c>
      <c r="N4" s="56" t="s">
        <v>79</v>
      </c>
      <c r="P4" s="56" t="s">
        <v>80</v>
      </c>
      <c r="Q4" s="56" t="s">
        <v>81</v>
      </c>
      <c r="R4" s="56">
        <v>2</v>
      </c>
      <c r="S4" s="56">
        <v>2</v>
      </c>
      <c r="T4" s="56">
        <v>2019</v>
      </c>
      <c r="U4" s="56"/>
      <c r="V4" s="63" t="s">
        <v>82</v>
      </c>
      <c r="W4" s="56" t="s">
        <v>71</v>
      </c>
      <c r="X4" s="56"/>
      <c r="Y4" s="65" t="e">
        <f>IF(#REF!="MP-malý podnik",#REF!,IF(#REF!="SP-střední podnik",#REF!,IF(#REF!="VP-velký podnik",#REF!,#REF!)))</f>
        <v>#REF!</v>
      </c>
      <c r="Z4" s="65" t="e">
        <f>IF(#REF!="MP-malý podnik",#REF!,IF(#REF!="SP-střední podnik",#REF!,IF(#REF!="VP-velký podnik",#REF!,#REF!)))</f>
        <v>#REF!</v>
      </c>
      <c r="AA4" s="56" t="s">
        <v>2</v>
      </c>
      <c r="AB4" s="60">
        <v>1</v>
      </c>
      <c r="AC4" s="60">
        <v>1</v>
      </c>
      <c r="AD4" s="60">
        <v>1</v>
      </c>
      <c r="AE4" s="60">
        <v>1</v>
      </c>
      <c r="AF4" t="s">
        <v>848</v>
      </c>
      <c r="AH4" s="183" t="s">
        <v>821</v>
      </c>
      <c r="AI4" s="183" t="s">
        <v>822</v>
      </c>
      <c r="AJ4" s="184" t="s">
        <v>79</v>
      </c>
      <c r="AL4" s="183" t="s">
        <v>828</v>
      </c>
    </row>
    <row r="5" spans="1:38" ht="15.75" customHeight="1" thickBot="1">
      <c r="A5" t="s">
        <v>83</v>
      </c>
      <c r="B5" t="s">
        <v>534</v>
      </c>
      <c r="F5" s="61" t="s">
        <v>84</v>
      </c>
      <c r="G5" s="62" t="s">
        <v>85</v>
      </c>
      <c r="H5" s="56" t="s">
        <v>86</v>
      </c>
      <c r="J5" s="56" t="s">
        <v>87</v>
      </c>
      <c r="K5" s="56" t="s">
        <v>88</v>
      </c>
      <c r="L5" s="56" t="s">
        <v>89</v>
      </c>
      <c r="N5" s="56" t="s">
        <v>90</v>
      </c>
      <c r="P5" s="56" t="s">
        <v>91</v>
      </c>
      <c r="Q5" s="56" t="s">
        <v>92</v>
      </c>
      <c r="R5" s="56">
        <v>3</v>
      </c>
      <c r="S5" s="56">
        <v>3</v>
      </c>
      <c r="T5" s="56"/>
      <c r="U5" s="56"/>
      <c r="V5" s="56" t="s">
        <v>501</v>
      </c>
      <c r="W5" s="56" t="s">
        <v>501</v>
      </c>
      <c r="X5" s="56"/>
      <c r="Y5" t="s">
        <v>71</v>
      </c>
      <c r="AA5" s="56" t="s">
        <v>87</v>
      </c>
      <c r="AB5" s="60">
        <v>0.5</v>
      </c>
      <c r="AC5" s="60">
        <v>0.25</v>
      </c>
      <c r="AD5" s="60">
        <v>0.65</v>
      </c>
      <c r="AE5" s="60">
        <v>0.4</v>
      </c>
      <c r="AF5" t="s">
        <v>849</v>
      </c>
      <c r="AH5" s="183" t="s">
        <v>823</v>
      </c>
      <c r="AI5" s="184" t="s">
        <v>824</v>
      </c>
      <c r="AJ5" s="184" t="s">
        <v>90</v>
      </c>
    </row>
    <row r="6" spans="1:38" ht="15.75" customHeight="1" thickBot="1">
      <c r="A6" t="s">
        <v>93</v>
      </c>
      <c r="B6" t="s">
        <v>535</v>
      </c>
      <c r="F6" s="61" t="s">
        <v>94</v>
      </c>
      <c r="G6" s="62" t="s">
        <v>95</v>
      </c>
      <c r="J6" s="56" t="s">
        <v>2</v>
      </c>
      <c r="K6" s="56" t="s">
        <v>96</v>
      </c>
      <c r="N6" s="56" t="s">
        <v>97</v>
      </c>
      <c r="P6" s="56" t="s">
        <v>98</v>
      </c>
      <c r="Q6" s="56" t="s">
        <v>99</v>
      </c>
      <c r="R6" s="56"/>
      <c r="S6" s="56">
        <v>4</v>
      </c>
      <c r="T6" s="56"/>
      <c r="U6" s="56"/>
      <c r="W6" s="56"/>
      <c r="X6" s="56"/>
      <c r="Y6" s="65" t="e">
        <f>IF(#REF!="MP-malý podnik",#REF!,IF(#REF!="SP-střední podnik",#REF!,IF(#REF!="VP-velký podnik",#REF!,#REF!)))</f>
        <v>#REF!</v>
      </c>
      <c r="Z6" s="65" t="e">
        <f>IF(#REF!="MP-malý podnik",#REF!,IF(#REF!="SP-střední podnik",#REF!,IF(#REF!="VP-velký podnik",#REF!,#REF!)))</f>
        <v>#REF!</v>
      </c>
      <c r="AA6" s="63" t="s">
        <v>501</v>
      </c>
      <c r="AF6" t="s">
        <v>850</v>
      </c>
      <c r="AH6" s="183" t="s">
        <v>825</v>
      </c>
      <c r="AI6" s="184" t="s">
        <v>826</v>
      </c>
      <c r="AJ6" s="184" t="s">
        <v>97</v>
      </c>
    </row>
    <row r="7" spans="1:38" ht="15.75" customHeight="1" thickBot="1">
      <c r="A7" t="s">
        <v>101</v>
      </c>
      <c r="B7" t="s">
        <v>536</v>
      </c>
      <c r="F7" s="61" t="s">
        <v>102</v>
      </c>
      <c r="G7" s="62" t="s">
        <v>103</v>
      </c>
      <c r="J7" s="63" t="s">
        <v>501</v>
      </c>
      <c r="N7" s="56" t="s">
        <v>104</v>
      </c>
      <c r="P7" s="56" t="s">
        <v>105</v>
      </c>
      <c r="Q7" s="56" t="s">
        <v>106</v>
      </c>
      <c r="R7" s="56"/>
      <c r="S7" s="56">
        <v>5</v>
      </c>
      <c r="T7" s="56"/>
      <c r="U7" s="56"/>
      <c r="V7" s="56"/>
      <c r="W7" s="56"/>
      <c r="X7" s="56"/>
      <c r="AF7" t="s">
        <v>851</v>
      </c>
      <c r="AJ7" s="184" t="s">
        <v>104</v>
      </c>
    </row>
    <row r="8" spans="1:38" ht="15.75" customHeight="1" thickBot="1">
      <c r="A8" t="s">
        <v>107</v>
      </c>
      <c r="B8" t="s">
        <v>537</v>
      </c>
      <c r="F8" s="61" t="s">
        <v>108</v>
      </c>
      <c r="G8" s="62" t="s">
        <v>109</v>
      </c>
      <c r="N8" s="56" t="s">
        <v>110</v>
      </c>
      <c r="P8" s="56" t="s">
        <v>111</v>
      </c>
      <c r="Q8" s="56" t="s">
        <v>112</v>
      </c>
      <c r="R8" s="56"/>
      <c r="S8" s="56">
        <v>6</v>
      </c>
      <c r="T8" s="56"/>
      <c r="U8" s="56"/>
      <c r="V8" s="56"/>
      <c r="W8" s="56"/>
      <c r="X8" s="56"/>
      <c r="AF8" t="s">
        <v>852</v>
      </c>
      <c r="AJ8" s="184" t="s">
        <v>110</v>
      </c>
    </row>
    <row r="9" spans="1:38" ht="15.75" customHeight="1">
      <c r="A9" t="s">
        <v>113</v>
      </c>
      <c r="B9" t="s">
        <v>538</v>
      </c>
      <c r="F9" s="61" t="s">
        <v>114</v>
      </c>
      <c r="G9" s="62" t="s">
        <v>115</v>
      </c>
      <c r="P9" s="56" t="s">
        <v>116</v>
      </c>
      <c r="Q9" s="56" t="s">
        <v>117</v>
      </c>
      <c r="R9" s="56"/>
      <c r="S9" s="56">
        <v>7</v>
      </c>
      <c r="T9" s="56"/>
      <c r="U9" s="56"/>
      <c r="V9" s="56"/>
      <c r="W9" s="56"/>
      <c r="X9" s="56"/>
      <c r="AF9" t="s">
        <v>853</v>
      </c>
    </row>
    <row r="10" spans="1:38" ht="15.75" customHeight="1">
      <c r="A10" t="s">
        <v>118</v>
      </c>
      <c r="B10" t="s">
        <v>539</v>
      </c>
      <c r="F10" s="61" t="s">
        <v>119</v>
      </c>
      <c r="G10" s="62" t="s">
        <v>120</v>
      </c>
      <c r="P10" s="56" t="s">
        <v>121</v>
      </c>
      <c r="Q10" s="56" t="s">
        <v>122</v>
      </c>
      <c r="R10" s="56"/>
      <c r="S10" s="56">
        <v>8</v>
      </c>
      <c r="T10" s="56"/>
      <c r="U10" s="56"/>
      <c r="V10" s="56"/>
      <c r="W10" s="56" t="s">
        <v>123</v>
      </c>
      <c r="X10" s="56"/>
      <c r="Y10" t="s">
        <v>26</v>
      </c>
      <c r="Z10" t="s">
        <v>29</v>
      </c>
      <c r="AF10" t="s">
        <v>854</v>
      </c>
    </row>
    <row r="11" spans="1:38" ht="15.75" customHeight="1">
      <c r="A11" t="s">
        <v>124</v>
      </c>
      <c r="B11" t="s">
        <v>540</v>
      </c>
      <c r="F11" s="61" t="s">
        <v>125</v>
      </c>
      <c r="G11" s="62" t="s">
        <v>126</v>
      </c>
      <c r="P11" s="56" t="s">
        <v>127</v>
      </c>
      <c r="Q11" s="56" t="s">
        <v>128</v>
      </c>
      <c r="R11" s="56"/>
      <c r="S11" s="56">
        <v>9</v>
      </c>
      <c r="T11" s="56"/>
      <c r="U11" s="56"/>
      <c r="V11" s="56"/>
      <c r="W11" s="56"/>
      <c r="X11" s="56"/>
      <c r="Y11" t="s">
        <v>23</v>
      </c>
      <c r="AF11" t="s">
        <v>855</v>
      </c>
    </row>
    <row r="12" spans="1:38" ht="15.75" customHeight="1">
      <c r="A12" t="s">
        <v>129</v>
      </c>
      <c r="B12" t="s">
        <v>541</v>
      </c>
      <c r="F12" s="61" t="s">
        <v>130</v>
      </c>
      <c r="G12" s="62" t="s">
        <v>131</v>
      </c>
      <c r="P12" s="56" t="s">
        <v>132</v>
      </c>
      <c r="Q12" s="56" t="s">
        <v>133</v>
      </c>
      <c r="R12" s="56"/>
      <c r="S12" s="56">
        <v>10</v>
      </c>
      <c r="T12" s="56"/>
      <c r="U12" s="56"/>
      <c r="V12" s="56"/>
      <c r="W12" s="56"/>
      <c r="X12" s="56"/>
      <c r="Y12" t="e">
        <f>IF('[2]Subjekt 2'!B4="MP-malý podnik",'[2]Subjekt 2'!E12,IF('[2]Subjekt 2'!B4="SP-střední podnik",'[2]Subjekt 2'!E13,IF('[2]Subjekt 2'!B4="VP-velký podnik",'[2]Subjekt 2'!E14,'[2]Subjekt 2'!E15)))</f>
        <v>#REF!</v>
      </c>
      <c r="Z12" t="e">
        <f>IF('[2]Subjekt 2'!B4="MP-malý podnik",'[2]Subjekt 2'!F12,IF('[2]Subjekt 2'!B4="SP-střední podnik",'[2]Subjekt 2'!F13,IF('[2]Subjekt 2'!B4="VP-velký podnik",'[2]Subjekt 2'!F14,'[2]Subjekt 2'!F15)))</f>
        <v>#REF!</v>
      </c>
      <c r="AF12" t="s">
        <v>856</v>
      </c>
    </row>
    <row r="13" spans="1:38" ht="15.75" customHeight="1">
      <c r="A13" t="s">
        <v>134</v>
      </c>
      <c r="B13" t="s">
        <v>542</v>
      </c>
      <c r="F13" s="61" t="s">
        <v>135</v>
      </c>
      <c r="G13" s="62" t="s">
        <v>136</v>
      </c>
      <c r="P13" s="56" t="s">
        <v>137</v>
      </c>
      <c r="Q13" s="56" t="s">
        <v>138</v>
      </c>
      <c r="R13" s="56"/>
      <c r="S13" s="56">
        <v>11</v>
      </c>
      <c r="T13" s="56"/>
      <c r="U13" s="56"/>
      <c r="V13" s="56"/>
      <c r="W13" s="56"/>
      <c r="X13" s="56"/>
      <c r="Y13" t="s">
        <v>71</v>
      </c>
      <c r="AF13" t="s">
        <v>857</v>
      </c>
    </row>
    <row r="14" spans="1:38" ht="15.75" customHeight="1">
      <c r="A14" t="s">
        <v>139</v>
      </c>
      <c r="B14" t="s">
        <v>543</v>
      </c>
      <c r="F14" s="61" t="s">
        <v>140</v>
      </c>
      <c r="G14" s="56">
        <v>0</v>
      </c>
      <c r="P14" s="56" t="s">
        <v>141</v>
      </c>
      <c r="Q14" s="56" t="s">
        <v>142</v>
      </c>
      <c r="R14" s="56"/>
      <c r="S14" s="56">
        <v>12</v>
      </c>
      <c r="T14" s="56"/>
      <c r="U14" s="56"/>
      <c r="V14" s="56"/>
      <c r="W14" s="56"/>
      <c r="X14" s="56"/>
      <c r="Y14" t="e">
        <f>IF('[2]Subjekt 2'!B4="MP-malý podnik",'[2]Subjekt 2'!C12,IF('[2]Subjekt 2'!B4="SP-střední podnik",'[2]Subjekt 2'!C13,IF('[2]Subjekt 2'!B4="VP-velký podnik",'[2]Subjekt 2'!C14,'[2]Subjekt 2'!C15)))</f>
        <v>#REF!</v>
      </c>
      <c r="Z14" t="e">
        <f>IF('[2]Subjekt 2'!B4="MP-malý podnik",'[2]Subjekt 2'!D12,IF('[2]Subjekt 2'!B4="SP-střední podnik",'[2]Subjekt 2'!D13,IF('[2]Subjekt 2'!B4="VP-velký podnik",'[2]Subjekt 2'!D14,'[2]Subjekt 2'!D15)))</f>
        <v>#REF!</v>
      </c>
      <c r="AF14" t="s">
        <v>858</v>
      </c>
    </row>
    <row r="15" spans="1:38" ht="15.75" customHeight="1">
      <c r="A15" t="s">
        <v>145</v>
      </c>
      <c r="B15" t="s">
        <v>544</v>
      </c>
      <c r="F15" s="61" t="s">
        <v>146</v>
      </c>
      <c r="G15" s="62" t="s">
        <v>147</v>
      </c>
      <c r="P15" s="56" t="s">
        <v>148</v>
      </c>
      <c r="Q15" s="56" t="s">
        <v>149</v>
      </c>
      <c r="R15" s="56"/>
      <c r="S15" s="56"/>
      <c r="T15" s="56"/>
      <c r="U15" s="56"/>
      <c r="V15" s="56"/>
      <c r="W15" s="56"/>
      <c r="X15" s="56"/>
      <c r="AF15" t="s">
        <v>805</v>
      </c>
    </row>
    <row r="16" spans="1:38" ht="15.75" customHeight="1">
      <c r="A16" t="s">
        <v>150</v>
      </c>
      <c r="B16" t="s">
        <v>545</v>
      </c>
      <c r="F16" s="61" t="s">
        <v>151</v>
      </c>
      <c r="G16" s="62" t="s">
        <v>152</v>
      </c>
      <c r="P16" s="56" t="s">
        <v>153</v>
      </c>
      <c r="Q16" s="56" t="s">
        <v>154</v>
      </c>
      <c r="R16" s="56"/>
      <c r="S16" s="56"/>
      <c r="T16" s="56"/>
      <c r="U16" s="56"/>
      <c r="V16" s="56"/>
      <c r="W16" s="56"/>
      <c r="X16" s="56"/>
      <c r="AF16" t="s">
        <v>859</v>
      </c>
    </row>
    <row r="17" spans="1:32" ht="15.75" customHeight="1">
      <c r="A17" t="s">
        <v>155</v>
      </c>
      <c r="B17" t="s">
        <v>546</v>
      </c>
      <c r="F17" s="61" t="s">
        <v>156</v>
      </c>
      <c r="G17" s="62" t="s">
        <v>157</v>
      </c>
      <c r="Q17" s="56" t="s">
        <v>158</v>
      </c>
      <c r="R17" s="56"/>
      <c r="S17" s="56"/>
      <c r="T17" s="56"/>
      <c r="U17" s="56"/>
      <c r="V17" s="56"/>
      <c r="W17" s="56" t="s">
        <v>159</v>
      </c>
      <c r="X17" s="56"/>
      <c r="Y17" t="s">
        <v>26</v>
      </c>
      <c r="Z17" t="s">
        <v>29</v>
      </c>
      <c r="AF17" t="s">
        <v>860</v>
      </c>
    </row>
    <row r="18" spans="1:32" ht="15.75" customHeight="1">
      <c r="A18" t="s">
        <v>160</v>
      </c>
      <c r="B18" t="s">
        <v>547</v>
      </c>
      <c r="F18" s="61" t="s">
        <v>161</v>
      </c>
      <c r="G18" s="62" t="s">
        <v>162</v>
      </c>
      <c r="Q18" s="56" t="s">
        <v>163</v>
      </c>
      <c r="R18" s="56"/>
      <c r="S18" s="56"/>
      <c r="T18" s="56"/>
      <c r="U18" s="56"/>
      <c r="V18" s="56"/>
      <c r="W18" s="56"/>
      <c r="X18" s="56"/>
      <c r="Y18" t="s">
        <v>23</v>
      </c>
      <c r="AF18" t="s">
        <v>861</v>
      </c>
    </row>
    <row r="19" spans="1:32" ht="15.75" customHeight="1">
      <c r="A19" t="s">
        <v>164</v>
      </c>
      <c r="B19" t="s">
        <v>548</v>
      </c>
      <c r="F19" s="61" t="s">
        <v>165</v>
      </c>
      <c r="G19" s="62" t="s">
        <v>166</v>
      </c>
      <c r="Q19" s="56" t="s">
        <v>167</v>
      </c>
      <c r="R19" s="56"/>
      <c r="S19" s="56"/>
      <c r="T19" s="56"/>
      <c r="U19" s="56"/>
      <c r="V19" s="56"/>
      <c r="W19" s="56"/>
      <c r="X19" s="56"/>
      <c r="Y19" t="e">
        <f>IF('[3]FIN_Subjekt 1'!B4="MP-malý podnik",'[3]FIN_Subjekt 1'!E12,IF('[3]FIN_Subjekt 1'!B4="SP-střední podnik",'[3]FIN_Subjekt 1'!E13,IF('[3]FIN_Subjekt 1'!B4="VP-velký podnik",'[3]FIN_Subjekt 1'!E14,'[3]FIN_Subjekt 1'!E15)))</f>
        <v>#REF!</v>
      </c>
      <c r="Z19" t="e">
        <f>IF('[3]FIN_Subjekt 1'!B4="MP-malý podnik",'[3]FIN_Subjekt 1'!F12,IF('[3]FIN_Subjekt 1'!B4="SP-střední podnik",'[3]FIN_Subjekt 1'!F13,IF('[3]FIN_Subjekt 1'!B4="VP-velký podnik",'[3]FIN_Subjekt 1'!F14,'[3]FIN_Subjekt 1'!F15)))</f>
        <v>#REF!</v>
      </c>
    </row>
    <row r="20" spans="1:32" ht="15.75" customHeight="1">
      <c r="A20" t="s">
        <v>168</v>
      </c>
      <c r="B20" t="s">
        <v>549</v>
      </c>
      <c r="F20" s="61" t="s">
        <v>169</v>
      </c>
      <c r="G20" s="62" t="s">
        <v>126</v>
      </c>
      <c r="Q20" s="56" t="s">
        <v>170</v>
      </c>
      <c r="R20" s="56"/>
      <c r="S20" s="56"/>
      <c r="T20" s="56"/>
      <c r="U20" s="56"/>
      <c r="V20" s="56"/>
      <c r="W20" s="56"/>
      <c r="X20" s="56"/>
      <c r="Y20" t="s">
        <v>71</v>
      </c>
    </row>
    <row r="21" spans="1:32" ht="15.75" customHeight="1">
      <c r="A21" t="s">
        <v>171</v>
      </c>
      <c r="B21" t="s">
        <v>550</v>
      </c>
      <c r="F21" s="61" t="s">
        <v>172</v>
      </c>
      <c r="G21" s="62" t="s">
        <v>131</v>
      </c>
      <c r="Q21" s="56" t="s">
        <v>173</v>
      </c>
      <c r="R21" s="56"/>
      <c r="S21" s="56"/>
      <c r="T21" s="56"/>
      <c r="U21" s="56"/>
      <c r="V21" s="56"/>
      <c r="W21" s="56"/>
      <c r="X21" s="56"/>
      <c r="Y21" t="e">
        <f>IF('[3]FIN_Subjekt 1'!B4="MP-malý podnik",'[3]FIN_Subjekt 1'!C12,IF('[3]FIN_Subjekt 1'!B4="SP-střední podnik",'[3]FIN_Subjekt 1'!C13,IF('[3]FIN_Subjekt 1'!B4="VP-velký podnik",'[3]FIN_Subjekt 1'!C14,#REF!)))</f>
        <v>#REF!</v>
      </c>
      <c r="Z21" t="e">
        <f>IF('[3]FIN_Subjekt 1'!B4="MP-malý podnik",'[3]FIN_Subjekt 1'!D12,IF('[3]FIN_Subjekt 1'!B4="SP-střední podnik",'[3]FIN_Subjekt 1'!D13,IF('[3]FIN_Subjekt 1'!B4="VP-velký podnik",'[3]FIN_Subjekt 1'!D14,'[3]FIN_Subjekt 1'!D15)))</f>
        <v>#REF!</v>
      </c>
    </row>
    <row r="22" spans="1:32" ht="15.75" customHeight="1">
      <c r="A22" t="s">
        <v>174</v>
      </c>
      <c r="B22" t="s">
        <v>551</v>
      </c>
      <c r="F22" s="61" t="s">
        <v>175</v>
      </c>
      <c r="G22" s="62" t="s">
        <v>75</v>
      </c>
      <c r="Q22" s="56" t="s">
        <v>176</v>
      </c>
      <c r="R22" s="56"/>
      <c r="S22" s="56"/>
      <c r="T22" s="56"/>
      <c r="U22" s="56"/>
      <c r="V22" s="56"/>
      <c r="W22" s="56"/>
      <c r="X22" s="56"/>
    </row>
    <row r="23" spans="1:32" ht="15.75" customHeight="1">
      <c r="A23" t="s">
        <v>177</v>
      </c>
      <c r="B23" t="s">
        <v>552</v>
      </c>
      <c r="F23" s="61" t="s">
        <v>178</v>
      </c>
      <c r="G23" s="62" t="s">
        <v>85</v>
      </c>
      <c r="Q23" s="56" t="s">
        <v>179</v>
      </c>
      <c r="R23" s="56"/>
      <c r="S23" s="56"/>
      <c r="T23" s="56"/>
      <c r="U23" s="56"/>
      <c r="V23" s="56"/>
      <c r="W23" s="56"/>
      <c r="X23" s="56"/>
    </row>
    <row r="24" spans="1:32" ht="15.75" customHeight="1">
      <c r="A24" t="s">
        <v>180</v>
      </c>
      <c r="B24" t="s">
        <v>553</v>
      </c>
      <c r="F24" s="61" t="s">
        <v>181</v>
      </c>
      <c r="G24" s="62" t="s">
        <v>182</v>
      </c>
      <c r="Q24" s="56" t="s">
        <v>183</v>
      </c>
      <c r="R24" s="56"/>
      <c r="S24" s="56"/>
      <c r="T24" s="56"/>
      <c r="U24" s="56"/>
      <c r="V24" s="56"/>
      <c r="W24" s="56" t="s">
        <v>184</v>
      </c>
      <c r="X24" s="56"/>
      <c r="Y24" t="s">
        <v>26</v>
      </c>
      <c r="Z24" t="s">
        <v>29</v>
      </c>
    </row>
    <row r="25" spans="1:32" ht="15.75" customHeight="1">
      <c r="A25" t="s">
        <v>185</v>
      </c>
      <c r="B25" t="s">
        <v>554</v>
      </c>
      <c r="F25" s="61" t="s">
        <v>186</v>
      </c>
      <c r="G25" s="62" t="s">
        <v>187</v>
      </c>
      <c r="Q25" s="56" t="s">
        <v>188</v>
      </c>
      <c r="R25" s="56"/>
      <c r="S25" s="56"/>
      <c r="T25" s="56"/>
      <c r="U25" s="56"/>
      <c r="V25" s="56"/>
      <c r="W25" s="56"/>
      <c r="X25" s="56"/>
      <c r="Y25" t="s">
        <v>23</v>
      </c>
    </row>
    <row r="26" spans="1:32" ht="15.75" customHeight="1">
      <c r="A26" t="s">
        <v>189</v>
      </c>
      <c r="B26" t="s">
        <v>555</v>
      </c>
      <c r="F26" s="61" t="s">
        <v>190</v>
      </c>
      <c r="G26" s="62" t="s">
        <v>191</v>
      </c>
      <c r="Q26" s="56" t="s">
        <v>192</v>
      </c>
      <c r="R26" s="56"/>
      <c r="S26" s="56"/>
      <c r="T26" s="56"/>
      <c r="U26" s="56"/>
      <c r="V26" s="56"/>
      <c r="W26" s="56"/>
      <c r="X26" s="56"/>
      <c r="Y26" t="e">
        <f>IF('[4]FIN_Subjekt 2'!B4="MP-malý podnik",'[4]FIN_Subjekt 2'!E12,IF('[4]FIN_Subjekt 2'!B4="SP-střední podnik",'[4]FIN_Subjekt 2'!E13,IF('[4]FIN_Subjekt 2'!B4="VP-velký podnik",'[4]FIN_Subjekt 2'!E14,'[4]FIN_Subjekt 2'!E15)))</f>
        <v>#REF!</v>
      </c>
      <c r="Z26" t="e">
        <f>IF('[4]FIN_Subjekt 2'!B4="MP-malý podnik",'[4]FIN_Subjekt 2'!F12,IF('[4]FIN_Subjekt 2'!B4="SP-střední podnik",'[4]FIN_Subjekt 2'!F13,IF('[4]FIN_Subjekt 2'!B4="VP-velký podnik",'[4]FIN_Subjekt 2'!F14,'[4]FIN_Subjekt 2'!F15)))</f>
        <v>#REF!</v>
      </c>
    </row>
    <row r="27" spans="1:32" ht="15.75" customHeight="1">
      <c r="A27" t="s">
        <v>193</v>
      </c>
      <c r="B27" t="s">
        <v>556</v>
      </c>
      <c r="F27" s="61" t="s">
        <v>194</v>
      </c>
      <c r="G27" s="62" t="s">
        <v>195</v>
      </c>
      <c r="Q27" s="56" t="s">
        <v>196</v>
      </c>
      <c r="R27" s="56"/>
      <c r="S27" s="56"/>
      <c r="T27" s="56"/>
      <c r="U27" s="56"/>
      <c r="V27" s="56"/>
      <c r="W27" s="56"/>
      <c r="X27" s="56"/>
      <c r="Y27" t="s">
        <v>71</v>
      </c>
    </row>
    <row r="28" spans="1:32" ht="15.75" customHeight="1">
      <c r="A28" t="s">
        <v>197</v>
      </c>
      <c r="B28" t="s">
        <v>557</v>
      </c>
      <c r="F28" s="61" t="s">
        <v>198</v>
      </c>
      <c r="G28" s="62" t="s">
        <v>199</v>
      </c>
      <c r="Q28" s="56" t="s">
        <v>200</v>
      </c>
      <c r="R28" s="56"/>
      <c r="S28" s="56"/>
      <c r="T28" s="56"/>
      <c r="U28" s="56"/>
      <c r="V28" s="56"/>
      <c r="W28" s="56"/>
      <c r="X28" s="56"/>
      <c r="Y28" t="e">
        <f>IF('[4]FIN_Subjekt 2'!B4="MP-malý podnik",'[4]FIN_Subjekt 2'!C12,IF('[4]FIN_Subjekt 2'!B4="SP-střední podnik",'[4]FIN_Subjekt 2'!C13,IF('[4]FIN_Subjekt 2'!B4="VP-velký podnik",'[4]FIN_Subjekt 2'!C14,'[4]FIN_Subjekt 2'!C15)))</f>
        <v>#REF!</v>
      </c>
      <c r="Z28" t="e">
        <f>IF('[4]FIN_Subjekt 2'!B4="MP-malý podnik",'[4]FIN_Subjekt 2'!D12,IF('[4]FIN_Subjekt 2'!B4="SP-střední podnik",'[4]FIN_Subjekt 2'!D13,IF('[4]FIN_Subjekt 2'!B4="VP-velký podnik",'[4]FIN_Subjekt 2'!D14,'[4]FIN_Subjekt 2'!D15)))</f>
        <v>#REF!</v>
      </c>
    </row>
    <row r="29" spans="1:32" ht="15.75" customHeight="1">
      <c r="A29" t="s">
        <v>201</v>
      </c>
      <c r="B29" t="s">
        <v>558</v>
      </c>
      <c r="F29" s="61" t="s">
        <v>202</v>
      </c>
      <c r="G29" s="62" t="s">
        <v>203</v>
      </c>
      <c r="Q29" s="56" t="s">
        <v>204</v>
      </c>
      <c r="R29" s="56"/>
      <c r="S29" s="56"/>
      <c r="T29" s="56"/>
      <c r="U29" s="56"/>
      <c r="V29" s="56"/>
      <c r="W29" s="56"/>
      <c r="X29" s="56"/>
    </row>
    <row r="30" spans="1:32" ht="15.75" customHeight="1">
      <c r="A30" t="s">
        <v>205</v>
      </c>
      <c r="B30" t="s">
        <v>559</v>
      </c>
      <c r="F30" s="61" t="s">
        <v>206</v>
      </c>
      <c r="G30" s="62" t="s">
        <v>207</v>
      </c>
      <c r="Q30" s="56" t="s">
        <v>208</v>
      </c>
      <c r="R30" s="56"/>
      <c r="S30" s="56"/>
      <c r="T30" s="56"/>
      <c r="U30" s="56"/>
      <c r="V30" s="56"/>
      <c r="W30" s="56"/>
      <c r="X30" s="56"/>
    </row>
    <row r="31" spans="1:32" ht="15.75" customHeight="1">
      <c r="A31" t="s">
        <v>209</v>
      </c>
      <c r="B31" t="s">
        <v>560</v>
      </c>
      <c r="F31" s="61" t="s">
        <v>210</v>
      </c>
      <c r="G31" s="62" t="s">
        <v>211</v>
      </c>
      <c r="Q31" s="56" t="s">
        <v>212</v>
      </c>
      <c r="R31" s="56"/>
      <c r="S31" s="56"/>
      <c r="T31" s="56"/>
      <c r="U31" s="56"/>
      <c r="V31" s="56"/>
      <c r="W31" s="56"/>
      <c r="X31" s="56"/>
    </row>
    <row r="32" spans="1:32" ht="15.75" customHeight="1">
      <c r="A32" t="s">
        <v>213</v>
      </c>
      <c r="B32" t="s">
        <v>561</v>
      </c>
      <c r="F32" s="61" t="s">
        <v>214</v>
      </c>
      <c r="G32" s="62" t="s">
        <v>215</v>
      </c>
      <c r="Q32" s="56" t="s">
        <v>216</v>
      </c>
      <c r="R32" s="56"/>
      <c r="S32" s="56"/>
      <c r="T32" s="56"/>
      <c r="U32" s="56"/>
      <c r="V32" s="56"/>
      <c r="W32" s="56"/>
      <c r="X32" s="56"/>
    </row>
    <row r="33" spans="1:24" ht="15.75" customHeight="1">
      <c r="A33" t="s">
        <v>217</v>
      </c>
      <c r="B33" t="s">
        <v>562</v>
      </c>
      <c r="F33" s="61" t="s">
        <v>218</v>
      </c>
      <c r="G33" s="62" t="s">
        <v>219</v>
      </c>
      <c r="Q33" s="56" t="s">
        <v>220</v>
      </c>
      <c r="R33" s="56"/>
      <c r="S33" s="56"/>
      <c r="T33" s="56"/>
      <c r="U33" s="56"/>
      <c r="V33" s="56"/>
      <c r="W33" s="56"/>
      <c r="X33" s="56"/>
    </row>
    <row r="34" spans="1:24" ht="15.75" customHeight="1">
      <c r="A34" t="s">
        <v>221</v>
      </c>
      <c r="B34" t="s">
        <v>563</v>
      </c>
      <c r="F34" s="61" t="s">
        <v>222</v>
      </c>
      <c r="G34" s="62" t="s">
        <v>223</v>
      </c>
      <c r="Q34" s="56" t="s">
        <v>224</v>
      </c>
      <c r="R34" s="56"/>
      <c r="S34" s="56"/>
      <c r="T34" s="56"/>
      <c r="U34" s="56"/>
      <c r="V34" s="56"/>
      <c r="W34" s="56"/>
      <c r="X34" s="56"/>
    </row>
    <row r="35" spans="1:24" ht="15.75" customHeight="1">
      <c r="A35" t="s">
        <v>225</v>
      </c>
      <c r="B35" t="s">
        <v>564</v>
      </c>
      <c r="F35" s="61" t="s">
        <v>226</v>
      </c>
      <c r="G35" s="62" t="s">
        <v>227</v>
      </c>
      <c r="Q35" s="56" t="s">
        <v>228</v>
      </c>
      <c r="R35" s="56"/>
      <c r="S35" s="56"/>
      <c r="T35" s="56"/>
      <c r="U35" s="56"/>
      <c r="V35" s="56"/>
      <c r="W35" s="56"/>
      <c r="X35" s="56"/>
    </row>
    <row r="36" spans="1:24" ht="15.75" customHeight="1">
      <c r="A36" t="s">
        <v>229</v>
      </c>
      <c r="B36" t="s">
        <v>565</v>
      </c>
      <c r="F36" s="61" t="s">
        <v>230</v>
      </c>
      <c r="G36" s="62" t="s">
        <v>136</v>
      </c>
      <c r="Q36" s="56" t="s">
        <v>231</v>
      </c>
      <c r="R36" s="56"/>
      <c r="S36" s="56"/>
      <c r="T36" s="56"/>
      <c r="U36" s="56"/>
      <c r="V36" s="56"/>
      <c r="W36" s="56"/>
      <c r="X36" s="56"/>
    </row>
    <row r="37" spans="1:24" ht="15.75" customHeight="1">
      <c r="A37" t="s">
        <v>232</v>
      </c>
      <c r="B37" t="s">
        <v>566</v>
      </c>
      <c r="F37" s="61" t="s">
        <v>233</v>
      </c>
      <c r="G37" s="62" t="s">
        <v>61</v>
      </c>
      <c r="Q37" s="56" t="s">
        <v>234</v>
      </c>
      <c r="R37" s="56"/>
      <c r="S37" s="56"/>
      <c r="T37" s="56"/>
      <c r="U37" s="56"/>
      <c r="V37" s="56"/>
      <c r="W37" s="56"/>
      <c r="X37" s="56"/>
    </row>
    <row r="38" spans="1:24" ht="15.75" customHeight="1">
      <c r="A38" t="s">
        <v>235</v>
      </c>
      <c r="B38" t="s">
        <v>567</v>
      </c>
      <c r="F38" s="61" t="s">
        <v>236</v>
      </c>
      <c r="G38" s="62" t="s">
        <v>120</v>
      </c>
      <c r="Q38" s="56" t="s">
        <v>237</v>
      </c>
      <c r="R38" s="56"/>
      <c r="S38" s="56"/>
      <c r="T38" s="56"/>
      <c r="U38" s="56"/>
      <c r="V38" s="56"/>
      <c r="W38" s="56"/>
      <c r="X38" s="56"/>
    </row>
    <row r="39" spans="1:24" ht="15.75" customHeight="1">
      <c r="A39" t="s">
        <v>238</v>
      </c>
      <c r="B39" t="s">
        <v>568</v>
      </c>
      <c r="F39" s="61" t="s">
        <v>239</v>
      </c>
      <c r="G39" s="62" t="s">
        <v>240</v>
      </c>
      <c r="Q39" s="56" t="s">
        <v>241</v>
      </c>
      <c r="R39" s="56"/>
      <c r="S39" s="56"/>
      <c r="T39" s="56"/>
      <c r="U39" s="56"/>
      <c r="V39" s="56"/>
      <c r="W39" s="56"/>
      <c r="X39" s="56"/>
    </row>
    <row r="40" spans="1:24" ht="15.75" customHeight="1">
      <c r="A40" t="s">
        <v>242</v>
      </c>
      <c r="B40" t="s">
        <v>569</v>
      </c>
      <c r="F40" s="61" t="s">
        <v>243</v>
      </c>
      <c r="G40" s="62" t="s">
        <v>244</v>
      </c>
      <c r="Q40" s="56" t="s">
        <v>245</v>
      </c>
      <c r="R40" s="56"/>
      <c r="S40" s="56"/>
      <c r="T40" s="56"/>
      <c r="U40" s="56"/>
      <c r="V40" s="56"/>
      <c r="W40" s="56"/>
      <c r="X40" s="56"/>
    </row>
    <row r="41" spans="1:24" ht="15.75" customHeight="1">
      <c r="A41" t="s">
        <v>246</v>
      </c>
      <c r="B41" t="s">
        <v>570</v>
      </c>
      <c r="F41" s="61" t="s">
        <v>247</v>
      </c>
      <c r="G41" s="62" t="s">
        <v>248</v>
      </c>
      <c r="Q41" s="56" t="s">
        <v>249</v>
      </c>
      <c r="R41" s="56"/>
      <c r="S41" s="56"/>
      <c r="T41" s="56"/>
      <c r="U41" s="56"/>
      <c r="V41" s="56"/>
      <c r="W41" s="56"/>
      <c r="X41" s="56"/>
    </row>
    <row r="42" spans="1:24" ht="15.75" customHeight="1">
      <c r="A42" t="s">
        <v>250</v>
      </c>
      <c r="B42" t="s">
        <v>571</v>
      </c>
      <c r="F42" s="61" t="s">
        <v>251</v>
      </c>
      <c r="G42" s="62" t="s">
        <v>95</v>
      </c>
      <c r="Q42" s="56" t="s">
        <v>252</v>
      </c>
      <c r="R42" s="56"/>
      <c r="S42" s="56"/>
      <c r="T42" s="56"/>
      <c r="U42" s="56"/>
      <c r="V42" s="56"/>
      <c r="W42" s="56"/>
      <c r="X42" s="56"/>
    </row>
    <row r="43" spans="1:24" ht="15.75" customHeight="1">
      <c r="A43" t="s">
        <v>253</v>
      </c>
      <c r="B43" t="s">
        <v>572</v>
      </c>
      <c r="F43" s="61" t="s">
        <v>254</v>
      </c>
      <c r="G43" s="62" t="s">
        <v>103</v>
      </c>
      <c r="Q43" s="56" t="s">
        <v>255</v>
      </c>
      <c r="R43" s="56"/>
      <c r="S43" s="56"/>
      <c r="T43" s="56"/>
      <c r="U43" s="56"/>
      <c r="V43" s="56"/>
      <c r="W43" s="56"/>
      <c r="X43" s="56"/>
    </row>
    <row r="44" spans="1:24" ht="15.75" customHeight="1">
      <c r="A44" t="s">
        <v>256</v>
      </c>
      <c r="B44" t="s">
        <v>573</v>
      </c>
      <c r="F44" s="61" t="s">
        <v>257</v>
      </c>
      <c r="G44" s="62" t="s">
        <v>109</v>
      </c>
      <c r="Q44" s="56" t="s">
        <v>258</v>
      </c>
      <c r="R44" s="56"/>
      <c r="S44" s="56"/>
      <c r="T44" s="56"/>
      <c r="U44" s="56"/>
      <c r="V44" s="56"/>
      <c r="W44" s="56"/>
      <c r="X44" s="56"/>
    </row>
    <row r="45" spans="1:24" ht="15.75" customHeight="1">
      <c r="A45" t="s">
        <v>259</v>
      </c>
      <c r="B45" t="s">
        <v>574</v>
      </c>
      <c r="F45" s="61" t="s">
        <v>260</v>
      </c>
      <c r="G45" s="62" t="s">
        <v>115</v>
      </c>
      <c r="Q45" s="56" t="s">
        <v>261</v>
      </c>
      <c r="R45" s="56"/>
      <c r="S45" s="56"/>
      <c r="T45" s="56"/>
      <c r="U45" s="56"/>
      <c r="V45" s="56"/>
      <c r="W45" s="56"/>
      <c r="X45" s="56"/>
    </row>
    <row r="46" spans="1:24" ht="15.75" customHeight="1">
      <c r="A46" t="s">
        <v>262</v>
      </c>
      <c r="B46" t="s">
        <v>575</v>
      </c>
      <c r="F46" s="61" t="s">
        <v>263</v>
      </c>
      <c r="Q46" s="56" t="s">
        <v>264</v>
      </c>
      <c r="R46" s="56"/>
      <c r="S46" s="56"/>
      <c r="T46" s="56"/>
      <c r="U46" s="56"/>
      <c r="V46" s="56"/>
      <c r="W46" s="56"/>
      <c r="X46" s="56"/>
    </row>
    <row r="47" spans="1:24" ht="15.75" customHeight="1">
      <c r="A47" t="s">
        <v>265</v>
      </c>
      <c r="B47" t="s">
        <v>576</v>
      </c>
      <c r="F47" s="61" t="s">
        <v>266</v>
      </c>
      <c r="Q47" s="56" t="s">
        <v>267</v>
      </c>
      <c r="R47" s="56"/>
      <c r="S47" s="56"/>
      <c r="T47" s="56"/>
      <c r="U47" s="56"/>
      <c r="V47" s="56"/>
      <c r="W47" s="56"/>
      <c r="X47" s="56"/>
    </row>
    <row r="48" spans="1:24" ht="15.75" customHeight="1">
      <c r="A48" t="s">
        <v>268</v>
      </c>
      <c r="B48" t="s">
        <v>577</v>
      </c>
      <c r="F48" s="61" t="s">
        <v>269</v>
      </c>
      <c r="Q48" s="56" t="s">
        <v>270</v>
      </c>
      <c r="R48" s="56"/>
      <c r="S48" s="56"/>
      <c r="T48" s="56"/>
      <c r="U48" s="56"/>
      <c r="V48" s="56"/>
      <c r="W48" s="56"/>
      <c r="X48" s="56"/>
    </row>
    <row r="49" spans="1:24" ht="15.75" customHeight="1">
      <c r="A49" t="s">
        <v>271</v>
      </c>
      <c r="B49" t="s">
        <v>578</v>
      </c>
      <c r="F49" s="61" t="s">
        <v>272</v>
      </c>
      <c r="Q49" s="56" t="s">
        <v>273</v>
      </c>
      <c r="R49" s="56"/>
      <c r="S49" s="56"/>
      <c r="T49" s="56"/>
      <c r="U49" s="56"/>
      <c r="V49" s="56"/>
      <c r="W49" s="56"/>
      <c r="X49" s="56"/>
    </row>
    <row r="50" spans="1:24" ht="15.75" customHeight="1">
      <c r="A50" t="s">
        <v>274</v>
      </c>
      <c r="B50" t="s">
        <v>579</v>
      </c>
      <c r="F50" s="61" t="s">
        <v>275</v>
      </c>
      <c r="Q50" s="56" t="s">
        <v>276</v>
      </c>
      <c r="R50" s="56"/>
      <c r="S50" s="56"/>
      <c r="T50" s="56"/>
      <c r="U50" s="56"/>
      <c r="V50" s="56"/>
      <c r="W50" s="56"/>
      <c r="X50" s="56"/>
    </row>
    <row r="51" spans="1:24" ht="15.75" customHeight="1">
      <c r="A51" t="s">
        <v>277</v>
      </c>
      <c r="B51" t="s">
        <v>580</v>
      </c>
      <c r="F51" s="61" t="s">
        <v>278</v>
      </c>
      <c r="Q51" s="56" t="s">
        <v>279</v>
      </c>
      <c r="R51" s="56"/>
      <c r="S51" s="56"/>
      <c r="T51" s="56"/>
      <c r="U51" s="56"/>
      <c r="V51" s="56"/>
      <c r="W51" s="56"/>
      <c r="X51" s="56"/>
    </row>
    <row r="52" spans="1:24" ht="15.75" customHeight="1">
      <c r="A52" t="s">
        <v>280</v>
      </c>
      <c r="B52" t="s">
        <v>581</v>
      </c>
      <c r="F52" s="61" t="s">
        <v>281</v>
      </c>
      <c r="Q52" s="56" t="s">
        <v>67</v>
      </c>
      <c r="R52" s="56"/>
      <c r="S52" s="56"/>
      <c r="T52" s="56"/>
      <c r="U52" s="56"/>
      <c r="V52" s="56"/>
      <c r="W52" s="56"/>
      <c r="X52" s="56"/>
    </row>
    <row r="53" spans="1:24" ht="15.75" customHeight="1">
      <c r="A53" t="s">
        <v>282</v>
      </c>
      <c r="B53" t="s">
        <v>582</v>
      </c>
      <c r="F53" s="61" t="s">
        <v>283</v>
      </c>
      <c r="Q53" s="56" t="s">
        <v>284</v>
      </c>
      <c r="R53" s="56"/>
      <c r="S53" s="56"/>
      <c r="T53" s="56"/>
      <c r="U53" s="56"/>
      <c r="V53" s="56"/>
      <c r="W53" s="56"/>
      <c r="X53" s="56"/>
    </row>
    <row r="54" spans="1:24" ht="15.75" customHeight="1">
      <c r="A54" t="s">
        <v>285</v>
      </c>
      <c r="B54" t="s">
        <v>583</v>
      </c>
      <c r="F54" s="61" t="s">
        <v>286</v>
      </c>
      <c r="Q54" s="56" t="s">
        <v>287</v>
      </c>
      <c r="R54" s="56"/>
      <c r="S54" s="56"/>
      <c r="T54" s="56"/>
      <c r="U54" s="56"/>
      <c r="V54" s="56"/>
      <c r="W54" s="56"/>
      <c r="X54" s="56"/>
    </row>
    <row r="55" spans="1:24" ht="15.75" customHeight="1">
      <c r="A55" t="s">
        <v>288</v>
      </c>
      <c r="B55" t="s">
        <v>584</v>
      </c>
      <c r="F55" s="61" t="s">
        <v>289</v>
      </c>
      <c r="Q55" s="56" t="s">
        <v>290</v>
      </c>
      <c r="R55" s="56"/>
      <c r="S55" s="56"/>
      <c r="T55" s="56"/>
      <c r="U55" s="56"/>
      <c r="V55" s="56"/>
      <c r="W55" s="56"/>
      <c r="X55" s="56"/>
    </row>
    <row r="56" spans="1:24" ht="15.75" customHeight="1">
      <c r="A56" t="s">
        <v>291</v>
      </c>
      <c r="B56" t="s">
        <v>585</v>
      </c>
      <c r="F56" s="61" t="s">
        <v>292</v>
      </c>
      <c r="Q56" s="56" t="s">
        <v>293</v>
      </c>
      <c r="R56" s="56"/>
      <c r="S56" s="56"/>
      <c r="T56" s="56"/>
      <c r="U56" s="56"/>
      <c r="V56" s="56"/>
      <c r="W56" s="56"/>
      <c r="X56" s="56"/>
    </row>
    <row r="57" spans="1:24" ht="15.75" customHeight="1">
      <c r="A57" t="s">
        <v>294</v>
      </c>
      <c r="B57" t="s">
        <v>586</v>
      </c>
      <c r="F57" s="61" t="s">
        <v>295</v>
      </c>
      <c r="Q57" s="56" t="s">
        <v>296</v>
      </c>
      <c r="R57" s="56"/>
      <c r="S57" s="56"/>
      <c r="T57" s="56"/>
      <c r="U57" s="56"/>
      <c r="V57" s="56"/>
      <c r="W57" s="56"/>
      <c r="X57" s="56"/>
    </row>
    <row r="58" spans="1:24" ht="15.75" customHeight="1">
      <c r="A58" t="s">
        <v>297</v>
      </c>
      <c r="B58" t="s">
        <v>587</v>
      </c>
      <c r="F58" s="61" t="s">
        <v>298</v>
      </c>
      <c r="Q58" s="56" t="s">
        <v>299</v>
      </c>
      <c r="R58" s="56"/>
      <c r="S58" s="56"/>
      <c r="T58" s="56"/>
      <c r="U58" s="56"/>
      <c r="V58" s="56"/>
      <c r="W58" s="56"/>
      <c r="X58" s="56"/>
    </row>
    <row r="59" spans="1:24" ht="15.75" customHeight="1">
      <c r="A59" t="s">
        <v>300</v>
      </c>
      <c r="B59" t="s">
        <v>588</v>
      </c>
      <c r="F59" s="61" t="s">
        <v>301</v>
      </c>
      <c r="Q59" s="56" t="s">
        <v>302</v>
      </c>
      <c r="R59" s="56"/>
      <c r="S59" s="56"/>
      <c r="T59" s="56"/>
      <c r="U59" s="56"/>
      <c r="V59" s="56"/>
      <c r="W59" s="56"/>
      <c r="X59" s="56"/>
    </row>
    <row r="60" spans="1:24" ht="15.75" customHeight="1">
      <c r="A60" t="s">
        <v>303</v>
      </c>
      <c r="B60" t="s">
        <v>589</v>
      </c>
      <c r="F60" s="61" t="s">
        <v>304</v>
      </c>
      <c r="Q60" s="56" t="s">
        <v>305</v>
      </c>
      <c r="R60" s="56"/>
      <c r="S60" s="56"/>
      <c r="T60" s="56"/>
      <c r="U60" s="56"/>
      <c r="V60" s="56"/>
      <c r="W60" s="56"/>
      <c r="X60" s="56"/>
    </row>
    <row r="61" spans="1:24" ht="15.75" customHeight="1">
      <c r="A61" t="s">
        <v>306</v>
      </c>
      <c r="B61" t="s">
        <v>590</v>
      </c>
      <c r="F61" s="61" t="s">
        <v>307</v>
      </c>
      <c r="Q61" s="56" t="s">
        <v>308</v>
      </c>
      <c r="R61" s="56"/>
      <c r="S61" s="56"/>
      <c r="T61" s="56"/>
      <c r="U61" s="56"/>
      <c r="V61" s="56"/>
      <c r="W61" s="56"/>
      <c r="X61" s="56"/>
    </row>
    <row r="62" spans="1:24" ht="15.75" customHeight="1">
      <c r="A62" t="s">
        <v>309</v>
      </c>
      <c r="B62" t="s">
        <v>591</v>
      </c>
      <c r="F62" s="61" t="s">
        <v>310</v>
      </c>
      <c r="Q62" s="56" t="s">
        <v>311</v>
      </c>
      <c r="R62" s="56"/>
      <c r="S62" s="56"/>
      <c r="T62" s="56"/>
      <c r="U62" s="56"/>
      <c r="V62" s="56"/>
      <c r="W62" s="56"/>
      <c r="X62" s="56"/>
    </row>
    <row r="63" spans="1:24" ht="15.75" customHeight="1">
      <c r="A63" t="s">
        <v>312</v>
      </c>
      <c r="B63" t="s">
        <v>592</v>
      </c>
      <c r="F63" s="61" t="s">
        <v>313</v>
      </c>
      <c r="Q63" s="56" t="s">
        <v>314</v>
      </c>
      <c r="R63" s="56"/>
      <c r="S63" s="56"/>
      <c r="T63" s="56"/>
      <c r="U63" s="56"/>
      <c r="V63" s="56"/>
      <c r="W63" s="56"/>
      <c r="X63" s="56"/>
    </row>
    <row r="64" spans="1:24" ht="15.75" customHeight="1">
      <c r="A64" t="s">
        <v>315</v>
      </c>
      <c r="B64" t="s">
        <v>593</v>
      </c>
      <c r="F64" s="61" t="s">
        <v>316</v>
      </c>
      <c r="Q64" s="56" t="s">
        <v>317</v>
      </c>
      <c r="R64" s="56"/>
      <c r="S64" s="56"/>
      <c r="T64" s="56"/>
      <c r="U64" s="56"/>
      <c r="V64" s="56"/>
      <c r="W64" s="56"/>
      <c r="X64" s="56"/>
    </row>
    <row r="65" spans="1:24" ht="15.75" customHeight="1">
      <c r="A65" t="s">
        <v>318</v>
      </c>
      <c r="B65" t="s">
        <v>594</v>
      </c>
      <c r="F65" s="61" t="s">
        <v>319</v>
      </c>
      <c r="Q65" s="56" t="s">
        <v>320</v>
      </c>
      <c r="R65" s="56"/>
      <c r="S65" s="56"/>
      <c r="T65" s="56"/>
      <c r="U65" s="56"/>
      <c r="V65" s="56"/>
      <c r="W65" s="56"/>
      <c r="X65" s="56"/>
    </row>
    <row r="66" spans="1:24" ht="15.75" customHeight="1">
      <c r="A66" t="s">
        <v>321</v>
      </c>
      <c r="B66" t="s">
        <v>595</v>
      </c>
      <c r="F66" s="61" t="s">
        <v>322</v>
      </c>
      <c r="Q66" s="56" t="s">
        <v>323</v>
      </c>
      <c r="R66" s="56"/>
      <c r="S66" s="56"/>
      <c r="T66" s="56"/>
      <c r="U66" s="56"/>
      <c r="V66" s="56"/>
      <c r="W66" s="56"/>
      <c r="X66" s="56"/>
    </row>
    <row r="67" spans="1:24" ht="15.75" customHeight="1">
      <c r="A67" t="s">
        <v>324</v>
      </c>
      <c r="B67" t="s">
        <v>596</v>
      </c>
      <c r="F67" s="61" t="s">
        <v>325</v>
      </c>
      <c r="Q67" s="56" t="s">
        <v>326</v>
      </c>
      <c r="R67" s="56"/>
      <c r="S67" s="56"/>
      <c r="T67" s="56"/>
      <c r="U67" s="56"/>
      <c r="V67" s="56"/>
      <c r="W67" s="56"/>
      <c r="X67" s="56"/>
    </row>
    <row r="68" spans="1:24" ht="15.75" customHeight="1">
      <c r="A68" t="s">
        <v>327</v>
      </c>
      <c r="B68" t="s">
        <v>597</v>
      </c>
      <c r="F68" s="61" t="s">
        <v>328</v>
      </c>
      <c r="Q68" s="56" t="s">
        <v>329</v>
      </c>
      <c r="R68" s="56"/>
      <c r="S68" s="56"/>
      <c r="T68" s="56"/>
      <c r="U68" s="56"/>
      <c r="V68" s="56"/>
      <c r="W68" s="56"/>
      <c r="X68" s="56"/>
    </row>
    <row r="69" spans="1:24" ht="15.75" customHeight="1">
      <c r="A69" t="s">
        <v>330</v>
      </c>
      <c r="B69" t="s">
        <v>598</v>
      </c>
      <c r="F69" s="61" t="s">
        <v>331</v>
      </c>
      <c r="Q69" s="56" t="s">
        <v>332</v>
      </c>
      <c r="R69" s="56"/>
      <c r="S69" s="56"/>
      <c r="T69" s="56"/>
      <c r="U69" s="56"/>
      <c r="V69" s="56"/>
      <c r="W69" s="56"/>
      <c r="X69" s="56"/>
    </row>
    <row r="70" spans="1:24" ht="15.75" customHeight="1">
      <c r="A70" t="s">
        <v>333</v>
      </c>
      <c r="B70" t="s">
        <v>599</v>
      </c>
      <c r="F70" s="61" t="s">
        <v>334</v>
      </c>
      <c r="Q70" s="56" t="s">
        <v>335</v>
      </c>
      <c r="R70" s="56"/>
      <c r="S70" s="56"/>
      <c r="T70" s="56"/>
      <c r="U70" s="56"/>
      <c r="V70" s="56"/>
      <c r="W70" s="56"/>
      <c r="X70" s="56"/>
    </row>
    <row r="71" spans="1:24" ht="15.75" customHeight="1">
      <c r="A71" t="s">
        <v>336</v>
      </c>
      <c r="B71" t="s">
        <v>600</v>
      </c>
      <c r="F71" s="61" t="s">
        <v>337</v>
      </c>
      <c r="Q71" s="56" t="s">
        <v>338</v>
      </c>
      <c r="R71" s="56"/>
      <c r="S71" s="56"/>
      <c r="T71" s="56"/>
      <c r="U71" s="56"/>
      <c r="V71" s="56"/>
      <c r="W71" s="56"/>
      <c r="X71" s="56"/>
    </row>
    <row r="72" spans="1:24" ht="15.75" customHeight="1">
      <c r="A72" t="s">
        <v>339</v>
      </c>
      <c r="B72" t="s">
        <v>601</v>
      </c>
      <c r="F72" s="61" t="s">
        <v>340</v>
      </c>
      <c r="Q72" s="56" t="s">
        <v>341</v>
      </c>
      <c r="R72" s="56"/>
      <c r="S72" s="56"/>
      <c r="T72" s="56"/>
      <c r="U72" s="56"/>
      <c r="V72" s="56"/>
      <c r="W72" s="56"/>
      <c r="X72" s="56"/>
    </row>
    <row r="73" spans="1:24" ht="15.75" customHeight="1">
      <c r="A73" t="s">
        <v>342</v>
      </c>
      <c r="B73" t="s">
        <v>602</v>
      </c>
      <c r="F73" s="61" t="s">
        <v>343</v>
      </c>
      <c r="Q73" s="56" t="s">
        <v>344</v>
      </c>
      <c r="R73" s="56"/>
      <c r="S73" s="56"/>
      <c r="T73" s="56"/>
      <c r="U73" s="56"/>
      <c r="V73" s="56"/>
      <c r="W73" s="56"/>
      <c r="X73" s="56"/>
    </row>
    <row r="74" spans="1:24" ht="15.75" customHeight="1">
      <c r="A74" t="s">
        <v>345</v>
      </c>
      <c r="B74" t="s">
        <v>603</v>
      </c>
      <c r="F74" s="61" t="s">
        <v>346</v>
      </c>
      <c r="Q74" s="56" t="s">
        <v>347</v>
      </c>
      <c r="R74" s="56"/>
      <c r="S74" s="56"/>
      <c r="T74" s="56"/>
      <c r="U74" s="56"/>
      <c r="V74" s="56"/>
      <c r="W74" s="56"/>
      <c r="X74" s="56"/>
    </row>
    <row r="75" spans="1:24" ht="15.75" customHeight="1">
      <c r="A75" t="s">
        <v>348</v>
      </c>
      <c r="B75" t="s">
        <v>604</v>
      </c>
      <c r="F75" s="61" t="s">
        <v>349</v>
      </c>
      <c r="Q75" s="56" t="s">
        <v>350</v>
      </c>
      <c r="R75" s="56"/>
      <c r="S75" s="56"/>
      <c r="T75" s="56"/>
      <c r="U75" s="56"/>
      <c r="V75" s="56"/>
      <c r="W75" s="56"/>
      <c r="X75" s="56"/>
    </row>
    <row r="76" spans="1:24" ht="15.75" customHeight="1">
      <c r="A76" t="s">
        <v>351</v>
      </c>
      <c r="B76" t="s">
        <v>605</v>
      </c>
      <c r="F76" s="61" t="s">
        <v>352</v>
      </c>
      <c r="Q76" s="56" t="s">
        <v>353</v>
      </c>
      <c r="R76" s="56"/>
      <c r="S76" s="56"/>
      <c r="T76" s="56"/>
      <c r="U76" s="56"/>
      <c r="V76" s="56"/>
      <c r="W76" s="56"/>
      <c r="X76" s="56"/>
    </row>
    <row r="77" spans="1:24" ht="15.75" customHeight="1">
      <c r="A77" t="s">
        <v>354</v>
      </c>
      <c r="B77" t="s">
        <v>606</v>
      </c>
      <c r="F77" s="61" t="s">
        <v>355</v>
      </c>
      <c r="Q77" s="56" t="s">
        <v>356</v>
      </c>
      <c r="R77" s="56"/>
      <c r="S77" s="56"/>
      <c r="T77" s="56"/>
      <c r="U77" s="56"/>
      <c r="V77" s="56"/>
      <c r="W77" s="56"/>
      <c r="X77" s="56"/>
    </row>
    <row r="78" spans="1:24" ht="15.75" customHeight="1">
      <c r="A78" t="s">
        <v>357</v>
      </c>
      <c r="B78" t="s">
        <v>607</v>
      </c>
      <c r="F78" s="61" t="s">
        <v>358</v>
      </c>
      <c r="Q78" s="56" t="s">
        <v>359</v>
      </c>
      <c r="R78" s="56"/>
      <c r="S78" s="56"/>
      <c r="T78" s="56"/>
      <c r="U78" s="56"/>
      <c r="V78" s="56"/>
      <c r="W78" s="56"/>
      <c r="X78" s="56"/>
    </row>
    <row r="79" spans="1:24" ht="15.75" customHeight="1">
      <c r="A79" t="s">
        <v>360</v>
      </c>
      <c r="B79" t="s">
        <v>608</v>
      </c>
      <c r="F79" s="61" t="s">
        <v>361</v>
      </c>
      <c r="Q79" s="56" t="s">
        <v>362</v>
      </c>
      <c r="R79" s="56"/>
      <c r="S79" s="56"/>
      <c r="T79" s="56"/>
      <c r="U79" s="56"/>
      <c r="V79" s="56"/>
      <c r="W79" s="56"/>
      <c r="X79" s="56"/>
    </row>
    <row r="80" spans="1:24" ht="15.75" customHeight="1">
      <c r="A80" t="s">
        <v>363</v>
      </c>
      <c r="B80" t="s">
        <v>609</v>
      </c>
      <c r="F80" s="61" t="s">
        <v>364</v>
      </c>
    </row>
    <row r="81" spans="1:6" ht="15.75" customHeight="1">
      <c r="A81" t="s">
        <v>365</v>
      </c>
      <c r="B81" t="s">
        <v>610</v>
      </c>
      <c r="F81" s="61" t="s">
        <v>366</v>
      </c>
    </row>
    <row r="82" spans="1:6" ht="15.75" customHeight="1">
      <c r="A82" t="s">
        <v>367</v>
      </c>
      <c r="B82" t="s">
        <v>611</v>
      </c>
      <c r="F82" s="61" t="s">
        <v>368</v>
      </c>
    </row>
    <row r="83" spans="1:6" ht="15.75" customHeight="1">
      <c r="A83" t="s">
        <v>369</v>
      </c>
      <c r="B83" t="s">
        <v>612</v>
      </c>
      <c r="F83" s="61" t="s">
        <v>370</v>
      </c>
    </row>
    <row r="84" spans="1:6" ht="15.75" customHeight="1">
      <c r="A84" t="s">
        <v>371</v>
      </c>
      <c r="B84" t="s">
        <v>613</v>
      </c>
      <c r="F84" s="61" t="s">
        <v>372</v>
      </c>
    </row>
    <row r="85" spans="1:6" ht="15.75" customHeight="1">
      <c r="A85" t="s">
        <v>373</v>
      </c>
      <c r="B85" t="s">
        <v>614</v>
      </c>
      <c r="F85" s="61" t="s">
        <v>374</v>
      </c>
    </row>
    <row r="86" spans="1:6" ht="15.75" customHeight="1">
      <c r="A86" t="s">
        <v>375</v>
      </c>
      <c r="B86" t="s">
        <v>615</v>
      </c>
      <c r="F86" s="61" t="s">
        <v>376</v>
      </c>
    </row>
    <row r="87" spans="1:6" ht="15.75" customHeight="1">
      <c r="A87" t="s">
        <v>377</v>
      </c>
      <c r="B87" t="s">
        <v>616</v>
      </c>
      <c r="F87" s="61" t="s">
        <v>378</v>
      </c>
    </row>
    <row r="88" spans="1:6" ht="15.75" customHeight="1">
      <c r="A88" t="s">
        <v>379</v>
      </c>
      <c r="B88" t="s">
        <v>617</v>
      </c>
      <c r="F88" s="61" t="s">
        <v>380</v>
      </c>
    </row>
    <row r="89" spans="1:6" ht="15.75" customHeight="1">
      <c r="A89" t="s">
        <v>381</v>
      </c>
      <c r="B89" t="s">
        <v>618</v>
      </c>
      <c r="F89" s="61" t="s">
        <v>382</v>
      </c>
    </row>
    <row r="90" spans="1:6" ht="15.75" customHeight="1">
      <c r="A90" t="s">
        <v>383</v>
      </c>
      <c r="B90" t="s">
        <v>619</v>
      </c>
      <c r="F90" s="61" t="s">
        <v>384</v>
      </c>
    </row>
    <row r="91" spans="1:6" ht="15.75" customHeight="1">
      <c r="A91" t="s">
        <v>385</v>
      </c>
      <c r="B91" t="s">
        <v>620</v>
      </c>
      <c r="F91" s="61" t="s">
        <v>386</v>
      </c>
    </row>
    <row r="92" spans="1:6" ht="15.75" customHeight="1">
      <c r="A92" t="s">
        <v>387</v>
      </c>
      <c r="B92" t="s">
        <v>621</v>
      </c>
      <c r="F92" s="61" t="s">
        <v>388</v>
      </c>
    </row>
    <row r="93" spans="1:6" ht="15.75" customHeight="1">
      <c r="A93" t="s">
        <v>389</v>
      </c>
      <c r="B93" t="s">
        <v>622</v>
      </c>
      <c r="F93" s="61" t="s">
        <v>390</v>
      </c>
    </row>
    <row r="94" spans="1:6" ht="15.75" customHeight="1">
      <c r="A94" t="s">
        <v>391</v>
      </c>
      <c r="B94" t="s">
        <v>623</v>
      </c>
      <c r="F94" s="61" t="s">
        <v>392</v>
      </c>
    </row>
    <row r="95" spans="1:6" ht="15.75" customHeight="1">
      <c r="A95" t="s">
        <v>393</v>
      </c>
      <c r="B95" t="s">
        <v>624</v>
      </c>
      <c r="F95" s="61" t="s">
        <v>394</v>
      </c>
    </row>
    <row r="96" spans="1:6" ht="15.75" customHeight="1">
      <c r="A96" t="s">
        <v>395</v>
      </c>
      <c r="B96" t="s">
        <v>625</v>
      </c>
      <c r="F96" s="61" t="s">
        <v>396</v>
      </c>
    </row>
    <row r="97" spans="1:6" ht="15.75" customHeight="1">
      <c r="A97" t="s">
        <v>397</v>
      </c>
      <c r="B97" t="s">
        <v>626</v>
      </c>
      <c r="F97" s="61" t="s">
        <v>398</v>
      </c>
    </row>
    <row r="98" spans="1:6" ht="15.75" customHeight="1">
      <c r="A98" t="s">
        <v>399</v>
      </c>
      <c r="B98" t="s">
        <v>627</v>
      </c>
      <c r="F98" s="61" t="s">
        <v>400</v>
      </c>
    </row>
    <row r="99" spans="1:6" ht="15.75" customHeight="1">
      <c r="A99" t="s">
        <v>401</v>
      </c>
      <c r="B99" t="s">
        <v>628</v>
      </c>
      <c r="F99" s="61" t="s">
        <v>402</v>
      </c>
    </row>
    <row r="100" spans="1:6" ht="15.75" customHeight="1">
      <c r="A100" t="s">
        <v>403</v>
      </c>
      <c r="B100" t="s">
        <v>629</v>
      </c>
      <c r="F100" s="61" t="s">
        <v>404</v>
      </c>
    </row>
    <row r="101" spans="1:6" ht="15.75" customHeight="1">
      <c r="A101" t="s">
        <v>405</v>
      </c>
      <c r="B101" t="s">
        <v>630</v>
      </c>
      <c r="F101" s="61" t="s">
        <v>406</v>
      </c>
    </row>
    <row r="102" spans="1:6" ht="15.75" customHeight="1">
      <c r="A102" t="s">
        <v>407</v>
      </c>
      <c r="B102" t="s">
        <v>631</v>
      </c>
      <c r="F102" s="61" t="s">
        <v>408</v>
      </c>
    </row>
    <row r="103" spans="1:6" ht="15.75" customHeight="1">
      <c r="A103" t="s">
        <v>409</v>
      </c>
      <c r="B103" t="s">
        <v>632</v>
      </c>
      <c r="F103" s="61" t="s">
        <v>410</v>
      </c>
    </row>
    <row r="104" spans="1:6" ht="15.75" customHeight="1">
      <c r="A104" t="s">
        <v>411</v>
      </c>
      <c r="B104" t="s">
        <v>633</v>
      </c>
      <c r="F104" s="61" t="s">
        <v>412</v>
      </c>
    </row>
    <row r="105" spans="1:6" ht="15.75" customHeight="1">
      <c r="A105" t="s">
        <v>413</v>
      </c>
      <c r="B105" t="s">
        <v>634</v>
      </c>
      <c r="F105" s="61" t="s">
        <v>414</v>
      </c>
    </row>
    <row r="106" spans="1:6" ht="15.75" customHeight="1">
      <c r="A106" t="s">
        <v>415</v>
      </c>
      <c r="B106" t="s">
        <v>635</v>
      </c>
      <c r="F106" s="61" t="s">
        <v>416</v>
      </c>
    </row>
    <row r="107" spans="1:6" ht="15.75" customHeight="1">
      <c r="A107" t="s">
        <v>417</v>
      </c>
      <c r="B107" t="s">
        <v>636</v>
      </c>
      <c r="F107" s="61" t="s">
        <v>418</v>
      </c>
    </row>
    <row r="108" spans="1:6" ht="15.75" customHeight="1">
      <c r="A108" t="s">
        <v>419</v>
      </c>
      <c r="B108" t="s">
        <v>637</v>
      </c>
      <c r="F108" s="61" t="s">
        <v>420</v>
      </c>
    </row>
    <row r="109" spans="1:6" ht="15.75" customHeight="1">
      <c r="A109" t="s">
        <v>421</v>
      </c>
      <c r="B109" t="s">
        <v>638</v>
      </c>
      <c r="F109" s="61" t="s">
        <v>422</v>
      </c>
    </row>
    <row r="110" spans="1:6" ht="15.75" customHeight="1">
      <c r="A110" t="s">
        <v>423</v>
      </c>
      <c r="B110" t="s">
        <v>639</v>
      </c>
      <c r="F110" s="61" t="s">
        <v>424</v>
      </c>
    </row>
    <row r="111" spans="1:6" ht="15.75" customHeight="1">
      <c r="A111" t="s">
        <v>425</v>
      </c>
      <c r="B111" t="s">
        <v>640</v>
      </c>
      <c r="F111" s="61" t="s">
        <v>426</v>
      </c>
    </row>
    <row r="112" spans="1:6" ht="15.75" customHeight="1">
      <c r="A112" t="s">
        <v>427</v>
      </c>
      <c r="B112" t="s">
        <v>641</v>
      </c>
      <c r="F112" s="61" t="s">
        <v>428</v>
      </c>
    </row>
    <row r="113" spans="1:6" ht="15.75" customHeight="1">
      <c r="A113" t="s">
        <v>429</v>
      </c>
      <c r="B113" t="s">
        <v>642</v>
      </c>
      <c r="F113" s="61" t="s">
        <v>430</v>
      </c>
    </row>
    <row r="114" spans="1:6" ht="15.75" customHeight="1">
      <c r="A114" t="s">
        <v>431</v>
      </c>
      <c r="B114" t="s">
        <v>643</v>
      </c>
      <c r="F114" s="61" t="s">
        <v>432</v>
      </c>
    </row>
    <row r="115" spans="1:6" ht="15.75" customHeight="1">
      <c r="A115" t="s">
        <v>433</v>
      </c>
      <c r="B115" t="s">
        <v>644</v>
      </c>
      <c r="F115" s="61" t="s">
        <v>434</v>
      </c>
    </row>
    <row r="116" spans="1:6" ht="15.75" customHeight="1">
      <c r="A116" t="s">
        <v>435</v>
      </c>
      <c r="B116" t="s">
        <v>645</v>
      </c>
      <c r="F116" s="61" t="s">
        <v>436</v>
      </c>
    </row>
    <row r="117" spans="1:6" ht="15.75" customHeight="1">
      <c r="A117" t="s">
        <v>437</v>
      </c>
      <c r="B117" t="s">
        <v>646</v>
      </c>
      <c r="F117" s="61" t="s">
        <v>438</v>
      </c>
    </row>
    <row r="118" spans="1:6" ht="15.75" customHeight="1">
      <c r="A118" t="s">
        <v>439</v>
      </c>
      <c r="B118" t="s">
        <v>647</v>
      </c>
      <c r="F118" s="61" t="s">
        <v>440</v>
      </c>
    </row>
    <row r="119" spans="1:6" ht="15.75" customHeight="1">
      <c r="A119" t="s">
        <v>441</v>
      </c>
      <c r="B119" t="s">
        <v>648</v>
      </c>
      <c r="F119" s="61" t="s">
        <v>442</v>
      </c>
    </row>
    <row r="120" spans="1:6" ht="15.75" customHeight="1">
      <c r="A120" t="s">
        <v>443</v>
      </c>
      <c r="B120" t="s">
        <v>649</v>
      </c>
      <c r="F120" s="61" t="s">
        <v>444</v>
      </c>
    </row>
    <row r="121" spans="1:6" ht="15.75" customHeight="1">
      <c r="A121" t="s">
        <v>445</v>
      </c>
      <c r="B121" t="s">
        <v>650</v>
      </c>
      <c r="F121" s="61" t="s">
        <v>446</v>
      </c>
    </row>
    <row r="122" spans="1:6" ht="15.75" customHeight="1">
      <c r="A122" t="s">
        <v>447</v>
      </c>
      <c r="B122" t="s">
        <v>651</v>
      </c>
      <c r="F122" s="61" t="s">
        <v>448</v>
      </c>
    </row>
    <row r="123" spans="1:6" ht="15.75" customHeight="1">
      <c r="A123" t="s">
        <v>449</v>
      </c>
      <c r="B123" t="s">
        <v>652</v>
      </c>
      <c r="F123" s="61" t="s">
        <v>450</v>
      </c>
    </row>
    <row r="124" spans="1:6" ht="15.75" customHeight="1">
      <c r="A124" t="s">
        <v>451</v>
      </c>
      <c r="B124" t="s">
        <v>653</v>
      </c>
      <c r="F124" s="61" t="s">
        <v>452</v>
      </c>
    </row>
    <row r="125" spans="1:6" ht="15.75" customHeight="1">
      <c r="A125" s="56"/>
      <c r="B125" t="s">
        <v>654</v>
      </c>
      <c r="F125" s="61" t="s">
        <v>453</v>
      </c>
    </row>
    <row r="126" spans="1:6" ht="15.75" customHeight="1">
      <c r="B126" t="s">
        <v>655</v>
      </c>
      <c r="F126" s="61" t="s">
        <v>454</v>
      </c>
    </row>
    <row r="127" spans="1:6" ht="15.75" customHeight="1">
      <c r="B127" t="s">
        <v>656</v>
      </c>
      <c r="F127" s="61" t="s">
        <v>455</v>
      </c>
    </row>
    <row r="128" spans="1:6" ht="15.75" customHeight="1">
      <c r="B128" t="s">
        <v>657</v>
      </c>
      <c r="F128" s="61" t="s">
        <v>456</v>
      </c>
    </row>
    <row r="129" spans="2:6" ht="15.75" customHeight="1">
      <c r="B129" t="s">
        <v>658</v>
      </c>
      <c r="F129" s="61" t="s">
        <v>457</v>
      </c>
    </row>
    <row r="130" spans="2:6" ht="15.75" customHeight="1">
      <c r="B130" t="s">
        <v>659</v>
      </c>
      <c r="F130" s="61" t="s">
        <v>458</v>
      </c>
    </row>
    <row r="131" spans="2:6" ht="15.75" customHeight="1">
      <c r="B131" t="s">
        <v>660</v>
      </c>
      <c r="F131" s="61" t="s">
        <v>459</v>
      </c>
    </row>
    <row r="132" spans="2:6" ht="15.75" customHeight="1">
      <c r="B132" t="s">
        <v>661</v>
      </c>
      <c r="F132" s="61" t="s">
        <v>460</v>
      </c>
    </row>
    <row r="133" spans="2:6" ht="15.75" customHeight="1">
      <c r="B133" t="s">
        <v>662</v>
      </c>
      <c r="F133" s="61" t="s">
        <v>461</v>
      </c>
    </row>
    <row r="134" spans="2:6" ht="15.75" customHeight="1">
      <c r="B134" t="s">
        <v>663</v>
      </c>
      <c r="F134" s="61" t="s">
        <v>462</v>
      </c>
    </row>
    <row r="135" spans="2:6" ht="15.75" customHeight="1">
      <c r="B135" t="s">
        <v>664</v>
      </c>
      <c r="F135" s="61" t="s">
        <v>463</v>
      </c>
    </row>
    <row r="136" spans="2:6" ht="15.75" customHeight="1">
      <c r="B136" t="s">
        <v>665</v>
      </c>
      <c r="F136" s="61" t="s">
        <v>464</v>
      </c>
    </row>
    <row r="137" spans="2:6" ht="15.75" customHeight="1">
      <c r="B137" t="s">
        <v>666</v>
      </c>
      <c r="F137" s="61" t="s">
        <v>465</v>
      </c>
    </row>
    <row r="138" spans="2:6" ht="15.75" customHeight="1">
      <c r="B138" t="s">
        <v>667</v>
      </c>
      <c r="F138" s="61" t="s">
        <v>466</v>
      </c>
    </row>
    <row r="139" spans="2:6" ht="15.75" customHeight="1">
      <c r="B139" t="s">
        <v>668</v>
      </c>
      <c r="F139" s="61" t="s">
        <v>467</v>
      </c>
    </row>
    <row r="140" spans="2:6" ht="15.75" customHeight="1">
      <c r="B140" t="s">
        <v>669</v>
      </c>
      <c r="F140" s="61" t="s">
        <v>468</v>
      </c>
    </row>
    <row r="141" spans="2:6" ht="15.75" customHeight="1">
      <c r="B141" t="s">
        <v>670</v>
      </c>
      <c r="F141" s="61" t="s">
        <v>469</v>
      </c>
    </row>
    <row r="142" spans="2:6" ht="15.75" customHeight="1">
      <c r="B142" t="s">
        <v>671</v>
      </c>
      <c r="F142" s="61" t="s">
        <v>470</v>
      </c>
    </row>
    <row r="143" spans="2:6" ht="15.75" customHeight="1">
      <c r="B143" t="s">
        <v>672</v>
      </c>
      <c r="F143" s="61" t="s">
        <v>471</v>
      </c>
    </row>
    <row r="144" spans="2:6" ht="15.75" customHeight="1">
      <c r="B144" t="s">
        <v>673</v>
      </c>
      <c r="F144" s="61" t="s">
        <v>472</v>
      </c>
    </row>
    <row r="145" spans="2:6" ht="15.75" customHeight="1">
      <c r="B145" t="s">
        <v>674</v>
      </c>
      <c r="F145" s="61" t="s">
        <v>473</v>
      </c>
    </row>
    <row r="146" spans="2:6" ht="15.75" customHeight="1">
      <c r="B146" t="s">
        <v>675</v>
      </c>
      <c r="F146" s="61" t="s">
        <v>474</v>
      </c>
    </row>
    <row r="147" spans="2:6" ht="15.75" customHeight="1">
      <c r="B147" t="s">
        <v>676</v>
      </c>
      <c r="F147" s="61" t="s">
        <v>475</v>
      </c>
    </row>
    <row r="148" spans="2:6" ht="15.75" customHeight="1">
      <c r="B148" t="s">
        <v>677</v>
      </c>
      <c r="F148" s="61" t="s">
        <v>476</v>
      </c>
    </row>
    <row r="149" spans="2:6" ht="15.75" customHeight="1">
      <c r="B149" t="s">
        <v>678</v>
      </c>
      <c r="F149" s="61" t="s">
        <v>477</v>
      </c>
    </row>
    <row r="150" spans="2:6" ht="15.75" customHeight="1">
      <c r="B150" t="s">
        <v>679</v>
      </c>
      <c r="F150" s="61" t="s">
        <v>478</v>
      </c>
    </row>
    <row r="151" spans="2:6" ht="15.75" customHeight="1">
      <c r="B151" t="s">
        <v>680</v>
      </c>
      <c r="F151" s="61" t="s">
        <v>479</v>
      </c>
    </row>
    <row r="152" spans="2:6" ht="15.75" customHeight="1">
      <c r="B152" t="s">
        <v>681</v>
      </c>
      <c r="F152" s="61" t="s">
        <v>480</v>
      </c>
    </row>
    <row r="153" spans="2:6" ht="15.75" customHeight="1">
      <c r="B153" t="s">
        <v>682</v>
      </c>
      <c r="F153" s="61" t="s">
        <v>481</v>
      </c>
    </row>
    <row r="154" spans="2:6" ht="15.75" customHeight="1">
      <c r="B154" t="s">
        <v>683</v>
      </c>
      <c r="F154" s="61" t="s">
        <v>482</v>
      </c>
    </row>
    <row r="155" spans="2:6" ht="15.75" customHeight="1">
      <c r="B155" t="s">
        <v>684</v>
      </c>
      <c r="F155" s="61" t="s">
        <v>483</v>
      </c>
    </row>
    <row r="156" spans="2:6" ht="15.75" customHeight="1">
      <c r="B156" t="s">
        <v>685</v>
      </c>
      <c r="F156" s="61" t="s">
        <v>484</v>
      </c>
    </row>
    <row r="157" spans="2:6" ht="15.75" customHeight="1">
      <c r="B157" t="s">
        <v>686</v>
      </c>
      <c r="F157" s="61" t="s">
        <v>485</v>
      </c>
    </row>
    <row r="158" spans="2:6" ht="15.75" customHeight="1">
      <c r="B158" t="s">
        <v>687</v>
      </c>
      <c r="F158" s="61" t="s">
        <v>486</v>
      </c>
    </row>
    <row r="159" spans="2:6" ht="15.75" customHeight="1">
      <c r="B159" t="s">
        <v>688</v>
      </c>
      <c r="F159" s="61" t="s">
        <v>487</v>
      </c>
    </row>
    <row r="160" spans="2:6" ht="15.75" customHeight="1">
      <c r="B160" t="s">
        <v>689</v>
      </c>
      <c r="F160" s="61" t="s">
        <v>488</v>
      </c>
    </row>
    <row r="161" spans="2:6" ht="15.75" customHeight="1">
      <c r="B161" t="s">
        <v>690</v>
      </c>
      <c r="F161" s="61" t="s">
        <v>489</v>
      </c>
    </row>
    <row r="162" spans="2:6" ht="15.75" customHeight="1">
      <c r="B162" t="s">
        <v>691</v>
      </c>
      <c r="F162" s="61" t="s">
        <v>490</v>
      </c>
    </row>
    <row r="163" spans="2:6" ht="15.75" customHeight="1">
      <c r="B163" t="s">
        <v>692</v>
      </c>
      <c r="F163" s="61" t="s">
        <v>491</v>
      </c>
    </row>
    <row r="164" spans="2:6" ht="15.75" customHeight="1">
      <c r="B164" t="s">
        <v>693</v>
      </c>
      <c r="F164" s="61" t="s">
        <v>492</v>
      </c>
    </row>
    <row r="165" spans="2:6" ht="15.75" customHeight="1">
      <c r="B165" t="s">
        <v>694</v>
      </c>
      <c r="F165" s="61" t="s">
        <v>493</v>
      </c>
    </row>
    <row r="166" spans="2:6" ht="15.75" customHeight="1">
      <c r="B166" t="s">
        <v>695</v>
      </c>
      <c r="F166" s="61" t="s">
        <v>494</v>
      </c>
    </row>
    <row r="167" spans="2:6" ht="15.75" customHeight="1">
      <c r="B167" t="s">
        <v>696</v>
      </c>
      <c r="F167" s="61" t="s">
        <v>495</v>
      </c>
    </row>
    <row r="168" spans="2:6" ht="15.75" customHeight="1">
      <c r="B168" t="s">
        <v>697</v>
      </c>
      <c r="F168" s="61" t="s">
        <v>496</v>
      </c>
    </row>
    <row r="169" spans="2:6" ht="15.75" customHeight="1">
      <c r="B169" t="s">
        <v>698</v>
      </c>
      <c r="F169" s="61" t="s">
        <v>497</v>
      </c>
    </row>
    <row r="170" spans="2:6" ht="15.75" customHeight="1">
      <c r="B170" t="s">
        <v>699</v>
      </c>
      <c r="F170" s="61" t="s">
        <v>498</v>
      </c>
    </row>
    <row r="171" spans="2:6" ht="15.75" customHeight="1">
      <c r="B171" t="s">
        <v>700</v>
      </c>
      <c r="F171" s="61" t="s">
        <v>499</v>
      </c>
    </row>
    <row r="172" spans="2:6" ht="15.75" customHeight="1">
      <c r="B172" t="s">
        <v>701</v>
      </c>
      <c r="F172" s="61" t="s">
        <v>500</v>
      </c>
    </row>
    <row r="173" spans="2:6" ht="15.75" customHeight="1">
      <c r="B173" t="s">
        <v>702</v>
      </c>
    </row>
    <row r="174" spans="2:6" ht="15.75" customHeight="1">
      <c r="B174" t="s">
        <v>703</v>
      </c>
    </row>
    <row r="175" spans="2:6" ht="15.75" customHeight="1">
      <c r="B175" t="s">
        <v>704</v>
      </c>
    </row>
    <row r="176" spans="2:6" ht="15.75" customHeight="1">
      <c r="B176" t="s">
        <v>705</v>
      </c>
    </row>
    <row r="177" spans="2:2" ht="15.75" customHeight="1">
      <c r="B177" t="s">
        <v>706</v>
      </c>
    </row>
    <row r="178" spans="2:2" ht="15.75" customHeight="1">
      <c r="B178" t="s">
        <v>707</v>
      </c>
    </row>
    <row r="179" spans="2:2" ht="15.75" customHeight="1">
      <c r="B179" t="s">
        <v>708</v>
      </c>
    </row>
    <row r="180" spans="2:2" ht="15.75" customHeight="1">
      <c r="B180" t="s">
        <v>709</v>
      </c>
    </row>
    <row r="181" spans="2:2" ht="15.75" customHeight="1">
      <c r="B181" t="s">
        <v>710</v>
      </c>
    </row>
    <row r="182" spans="2:2" ht="15.75" customHeight="1">
      <c r="B182" t="s">
        <v>711</v>
      </c>
    </row>
    <row r="183" spans="2:2" ht="15.75" customHeight="1">
      <c r="B183" t="s">
        <v>712</v>
      </c>
    </row>
    <row r="184" spans="2:2" ht="15.75" customHeight="1">
      <c r="B184" t="s">
        <v>713</v>
      </c>
    </row>
    <row r="185" spans="2:2" ht="15.75" customHeight="1">
      <c r="B185" t="s">
        <v>714</v>
      </c>
    </row>
    <row r="186" spans="2:2" ht="15.75" customHeight="1">
      <c r="B186" t="s">
        <v>715</v>
      </c>
    </row>
    <row r="187" spans="2:2" ht="15.75" customHeight="1">
      <c r="B187" t="s">
        <v>716</v>
      </c>
    </row>
    <row r="188" spans="2:2" ht="15.75" customHeight="1">
      <c r="B188" t="s">
        <v>717</v>
      </c>
    </row>
    <row r="189" spans="2:2" ht="15.75" customHeight="1">
      <c r="B189" t="s">
        <v>718</v>
      </c>
    </row>
    <row r="190" spans="2:2" ht="15.75" customHeight="1">
      <c r="B190" t="s">
        <v>719</v>
      </c>
    </row>
    <row r="191" spans="2:2" ht="15.75" customHeight="1">
      <c r="B191" t="s">
        <v>720</v>
      </c>
    </row>
    <row r="192" spans="2:2" ht="15.75" customHeight="1">
      <c r="B192" t="s">
        <v>721</v>
      </c>
    </row>
    <row r="193" spans="2:2" ht="15.75" customHeight="1">
      <c r="B193" t="s">
        <v>722</v>
      </c>
    </row>
    <row r="194" spans="2:2" ht="15.75" customHeight="1">
      <c r="B194" t="s">
        <v>723</v>
      </c>
    </row>
    <row r="195" spans="2:2" ht="15.75" customHeight="1">
      <c r="B195" t="s">
        <v>724</v>
      </c>
    </row>
    <row r="196" spans="2:2" ht="15.75" customHeight="1">
      <c r="B196" t="s">
        <v>725</v>
      </c>
    </row>
    <row r="197" spans="2:2" ht="15.75" customHeight="1">
      <c r="B197" t="s">
        <v>726</v>
      </c>
    </row>
    <row r="198" spans="2:2" ht="15.75" customHeight="1">
      <c r="B198" t="s">
        <v>727</v>
      </c>
    </row>
    <row r="199" spans="2:2" ht="15.75" customHeight="1">
      <c r="B199" t="s">
        <v>728</v>
      </c>
    </row>
    <row r="200" spans="2:2" ht="15.75" customHeight="1">
      <c r="B200" t="s">
        <v>729</v>
      </c>
    </row>
    <row r="201" spans="2:2" ht="15.75" customHeight="1">
      <c r="B201" t="s">
        <v>730</v>
      </c>
    </row>
    <row r="202" spans="2:2" ht="15.75" customHeight="1">
      <c r="B202" t="s">
        <v>731</v>
      </c>
    </row>
    <row r="203" spans="2:2" ht="15.75" customHeight="1">
      <c r="B203" t="s">
        <v>732</v>
      </c>
    </row>
    <row r="204" spans="2:2" ht="15.75" customHeight="1">
      <c r="B204" t="s">
        <v>733</v>
      </c>
    </row>
    <row r="205" spans="2:2" ht="15.75" customHeight="1">
      <c r="B205" t="s">
        <v>734</v>
      </c>
    </row>
    <row r="206" spans="2:2" ht="15.75" customHeight="1">
      <c r="B206" t="s">
        <v>735</v>
      </c>
    </row>
    <row r="207" spans="2:2" ht="15.75" customHeight="1">
      <c r="B207" t="s">
        <v>736</v>
      </c>
    </row>
    <row r="208" spans="2:2" ht="15.75" customHeight="1">
      <c r="B208" t="s">
        <v>737</v>
      </c>
    </row>
    <row r="209" spans="2:2" ht="15.75" customHeight="1">
      <c r="B209" t="s">
        <v>738</v>
      </c>
    </row>
    <row r="210" spans="2:2" ht="15.75" customHeight="1">
      <c r="B210" t="s">
        <v>739</v>
      </c>
    </row>
    <row r="211" spans="2:2" ht="15.75" customHeight="1">
      <c r="B211" t="s">
        <v>740</v>
      </c>
    </row>
    <row r="212" spans="2:2" ht="15.75" customHeight="1">
      <c r="B212" t="s">
        <v>741</v>
      </c>
    </row>
    <row r="213" spans="2:2" ht="15.75" customHeight="1"/>
    <row r="214" spans="2:2" ht="15.75" customHeight="1"/>
    <row r="215" spans="2:2" ht="15.75" customHeight="1"/>
    <row r="216" spans="2:2" ht="15.75" customHeight="1"/>
    <row r="217" spans="2:2" ht="15.75" customHeight="1"/>
    <row r="218" spans="2:2" ht="15.75" customHeight="1"/>
    <row r="219" spans="2:2" ht="15.75" customHeight="1"/>
    <row r="220" spans="2:2" ht="15.75" customHeight="1"/>
    <row r="221" spans="2:2" ht="15.75" customHeight="1"/>
    <row r="222" spans="2:2" ht="15.75" customHeight="1"/>
    <row r="223" spans="2:2" ht="15.75" customHeight="1"/>
    <row r="224" spans="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A1E9-104D-48D8-AA53-4A22ACCEFC73}">
  <sheetPr>
    <outlinePr summaryBelow="0" summaryRight="0"/>
  </sheetPr>
  <dimension ref="A1:C996"/>
  <sheetViews>
    <sheetView workbookViewId="0"/>
  </sheetViews>
  <sheetFormatPr defaultColWidth="0" defaultRowHeight="15" customHeight="1"/>
  <cols>
    <col min="1" max="1" width="44.453125" style="95" customWidth="1"/>
    <col min="2" max="2" width="71.54296875" style="95" customWidth="1"/>
    <col min="3" max="3" width="14.453125" style="95" customWidth="1"/>
    <col min="4" max="16384" width="14.453125" style="95" hidden="1"/>
  </cols>
  <sheetData>
    <row r="1" spans="1:3" ht="15.75" customHeight="1">
      <c r="A1" s="158" t="s">
        <v>798</v>
      </c>
      <c r="B1" s="129"/>
      <c r="C1" s="125"/>
    </row>
    <row r="2" spans="1:3" ht="15.75" customHeight="1">
      <c r="A2" s="96"/>
      <c r="B2" s="125"/>
      <c r="C2" s="125"/>
    </row>
    <row r="3" spans="1:3" ht="15.75" customHeight="1">
      <c r="A3" s="109" t="s">
        <v>799</v>
      </c>
      <c r="C3" s="125"/>
    </row>
    <row r="4" spans="1:3" ht="27.75" customHeight="1">
      <c r="A4" s="110" t="s">
        <v>886</v>
      </c>
      <c r="B4" s="155" t="s">
        <v>800</v>
      </c>
      <c r="C4" s="125"/>
    </row>
    <row r="5" spans="1:3" ht="15.75" customHeight="1">
      <c r="A5" s="120"/>
      <c r="B5" s="114"/>
      <c r="C5" s="129"/>
    </row>
    <row r="6" spans="1:3" ht="32.25" customHeight="1">
      <c r="A6" s="154"/>
      <c r="B6" s="104" t="s">
        <v>802</v>
      </c>
      <c r="C6" s="129"/>
    </row>
    <row r="7" spans="1:3" ht="15.75" customHeight="1">
      <c r="A7" s="120"/>
      <c r="B7" s="114"/>
      <c r="C7" s="129"/>
    </row>
    <row r="8" spans="1:3" ht="31.5" customHeight="1">
      <c r="A8" s="125"/>
      <c r="B8" s="104" t="s">
        <v>801</v>
      </c>
      <c r="C8" s="125"/>
    </row>
    <row r="9" spans="1:3" ht="15.75" customHeight="1"/>
    <row r="10" spans="1:3" ht="27.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algorithmName="SHA-512" hashValue="mcQgTl8yf3cSL7skzDQs1UPSyp6wBXwucCpjP27yiFrgJBdjWWnlS+6FXex2Sk1J1i2dRdz+rJZ7GY+hdOWMOw==" saltValue="n/TGCWE2pxryIeOm8QiiUw==" spinCount="100000" sheet="1" objects="1" scenarios="1"/>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14F7-83DF-4E7D-81DA-1B032B23D078}">
  <sheetPr>
    <outlinePr summaryBelow="0" summaryRight="0"/>
  </sheetPr>
  <dimension ref="A1:D20"/>
  <sheetViews>
    <sheetView tabSelected="1" workbookViewId="0"/>
  </sheetViews>
  <sheetFormatPr defaultColWidth="0" defaultRowHeight="15" customHeight="1"/>
  <cols>
    <col min="1" max="1" width="14.453125" style="164" customWidth="1"/>
    <col min="2" max="2" width="33" style="164" customWidth="1"/>
    <col min="3" max="3" width="124.26953125" style="164" customWidth="1"/>
    <col min="4" max="4" width="17.1796875" style="164" customWidth="1"/>
    <col min="5" max="16384" width="14.453125" style="164" hidden="1"/>
  </cols>
  <sheetData>
    <row r="1" spans="1:4" ht="12.5">
      <c r="A1" s="162"/>
      <c r="B1" s="163"/>
      <c r="C1" s="163"/>
      <c r="D1" s="163"/>
    </row>
    <row r="2" spans="1:4" ht="18">
      <c r="A2" s="165"/>
      <c r="B2" s="166" t="s">
        <v>884</v>
      </c>
      <c r="C2" s="167"/>
      <c r="D2" s="167"/>
    </row>
    <row r="3" spans="1:4" ht="17.5">
      <c r="A3" s="165"/>
      <c r="B3" s="168" t="s">
        <v>813</v>
      </c>
      <c r="C3" s="167"/>
      <c r="D3" s="167"/>
    </row>
    <row r="4" spans="1:4" ht="17.5">
      <c r="A4" s="165"/>
      <c r="B4" s="168"/>
      <c r="C4" s="167"/>
      <c r="D4" s="167"/>
    </row>
    <row r="5" spans="1:4" ht="17.5" customHeight="1">
      <c r="A5" s="165"/>
      <c r="B5" s="204" t="s">
        <v>874</v>
      </c>
      <c r="C5" s="205"/>
      <c r="D5" s="206"/>
    </row>
    <row r="6" spans="1:4" ht="39.65" customHeight="1">
      <c r="A6" s="165"/>
      <c r="B6" s="207"/>
      <c r="C6" s="208"/>
      <c r="D6" s="209"/>
    </row>
    <row r="7" spans="1:4" ht="26.15" customHeight="1">
      <c r="A7" s="165"/>
      <c r="B7" s="167"/>
      <c r="C7" s="167"/>
      <c r="D7" s="196"/>
    </row>
    <row r="8" spans="1:4" ht="12.5">
      <c r="A8" s="165"/>
      <c r="B8" s="169"/>
      <c r="C8" s="167"/>
      <c r="D8" s="167"/>
    </row>
    <row r="9" spans="1:4" ht="17.5">
      <c r="A9" s="170"/>
      <c r="B9" s="171"/>
      <c r="C9" s="168" t="s">
        <v>814</v>
      </c>
      <c r="D9" s="167"/>
    </row>
    <row r="10" spans="1:4" ht="12.5">
      <c r="A10" s="165"/>
      <c r="B10" s="169"/>
      <c r="C10" s="167"/>
      <c r="D10" s="167"/>
    </row>
    <row r="11" spans="1:4" ht="17.5">
      <c r="A11" s="170"/>
      <c r="B11" s="172"/>
      <c r="C11" s="168" t="s">
        <v>815</v>
      </c>
      <c r="D11" s="167"/>
    </row>
    <row r="12" spans="1:4" ht="10.5" customHeight="1">
      <c r="A12" s="165"/>
      <c r="B12" s="173"/>
      <c r="C12" s="167"/>
      <c r="D12" s="167"/>
    </row>
    <row r="13" spans="1:4" ht="18" customHeight="1">
      <c r="A13" s="174"/>
      <c r="B13" s="186"/>
      <c r="C13" s="168" t="s">
        <v>816</v>
      </c>
      <c r="D13" s="167"/>
    </row>
    <row r="14" spans="1:4" ht="12.5">
      <c r="A14" s="165"/>
      <c r="B14" s="169"/>
      <c r="C14" s="167"/>
      <c r="D14" s="167"/>
    </row>
    <row r="15" spans="1:4" ht="35">
      <c r="A15" s="170"/>
      <c r="B15" s="175" t="s">
        <v>817</v>
      </c>
      <c r="C15" s="176" t="s">
        <v>844</v>
      </c>
      <c r="D15" s="167"/>
    </row>
    <row r="16" spans="1:4" ht="12.5">
      <c r="A16" s="165"/>
      <c r="B16" s="167"/>
      <c r="C16" s="167"/>
      <c r="D16" s="167"/>
    </row>
    <row r="17" spans="1:4" ht="12.5">
      <c r="A17" s="165"/>
      <c r="B17" s="167"/>
      <c r="C17" s="167"/>
      <c r="D17" s="167"/>
    </row>
    <row r="18" spans="1:4" ht="12.5">
      <c r="A18" s="167"/>
      <c r="B18" s="167"/>
      <c r="C18" s="167"/>
      <c r="D18" s="167"/>
    </row>
    <row r="19" spans="1:4" ht="15" customHeight="1">
      <c r="A19" s="167"/>
      <c r="B19" s="167"/>
      <c r="C19" s="167"/>
      <c r="D19" s="167"/>
    </row>
    <row r="20" spans="1:4" ht="15" customHeight="1">
      <c r="B20" s="203" t="s">
        <v>883</v>
      </c>
      <c r="D20" s="202" t="s">
        <v>882</v>
      </c>
    </row>
  </sheetData>
  <mergeCells count="1">
    <mergeCell ref="B5:D6"/>
  </mergeCell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E13F-C1B5-4490-B201-4D57B549CAA6}">
  <sheetPr>
    <outlinePr summaryBelow="0" summaryRight="0"/>
    <pageSetUpPr fitToPage="1"/>
  </sheetPr>
  <dimension ref="A1:D939"/>
  <sheetViews>
    <sheetView zoomScale="90" zoomScaleNormal="90" workbookViewId="0"/>
  </sheetViews>
  <sheetFormatPr defaultColWidth="0" defaultRowHeight="15" customHeight="1"/>
  <cols>
    <col min="1" max="1" width="66.26953125" style="95" customWidth="1"/>
    <col min="2" max="2" width="82.7265625" style="95" customWidth="1"/>
    <col min="3" max="3" width="17" style="95" customWidth="1"/>
    <col min="4" max="4" width="15.1796875" style="95" customWidth="1"/>
    <col min="5" max="16384" width="14.453125" style="95" hidden="1"/>
  </cols>
  <sheetData>
    <row r="1" spans="1:4" ht="15.75" customHeight="1">
      <c r="A1" s="92" t="s">
        <v>516</v>
      </c>
      <c r="B1" s="93"/>
      <c r="C1" s="94"/>
      <c r="D1" s="94"/>
    </row>
    <row r="2" spans="1:4" ht="15.75" customHeight="1">
      <c r="A2" s="96"/>
      <c r="B2" s="97"/>
      <c r="C2" s="94"/>
      <c r="D2" s="94"/>
    </row>
    <row r="3" spans="1:4" ht="30.75" customHeight="1">
      <c r="A3" s="98" t="s">
        <v>517</v>
      </c>
      <c r="B3" s="177"/>
      <c r="C3" s="94"/>
      <c r="D3" s="94"/>
    </row>
    <row r="4" spans="1:4" ht="18.75" customHeight="1">
      <c r="A4" s="99"/>
      <c r="B4" s="100"/>
      <c r="C4" s="101"/>
      <c r="D4" s="94"/>
    </row>
    <row r="5" spans="1:4" ht="30.75" customHeight="1">
      <c r="A5" s="98" t="s">
        <v>518</v>
      </c>
      <c r="B5" s="177"/>
      <c r="C5" s="102" t="str">
        <f>IF(LEN(B5)&gt;254,"Zapsáno znaků: "&amp;LEN(B5)&amp;" z max. 254
Překročen počet znaků","Zapsáno znaků: "&amp;LEN(B5)&amp;" z max. 254")</f>
        <v>Zapsáno znaků: 0 z max. 254</v>
      </c>
      <c r="D5" s="94"/>
    </row>
    <row r="6" spans="1:4" ht="18" customHeight="1">
      <c r="A6" s="98"/>
      <c r="B6" s="103"/>
      <c r="C6" s="94"/>
      <c r="D6" s="94"/>
    </row>
    <row r="7" spans="1:4" ht="30.75" customHeight="1">
      <c r="A7" s="98" t="s">
        <v>519</v>
      </c>
      <c r="B7" s="104" t="s">
        <v>845</v>
      </c>
      <c r="C7" s="94"/>
      <c r="D7" s="94"/>
    </row>
    <row r="8" spans="1:4" ht="12" customHeight="1">
      <c r="A8" s="98"/>
      <c r="B8" s="97"/>
      <c r="C8" s="94"/>
      <c r="D8" s="94"/>
    </row>
    <row r="9" spans="1:4" ht="30.75" customHeight="1">
      <c r="A9" s="105" t="s">
        <v>520</v>
      </c>
      <c r="B9" s="104" t="s">
        <v>885</v>
      </c>
      <c r="C9" s="106"/>
      <c r="D9" s="94"/>
    </row>
    <row r="10" spans="1:4" ht="15.75" customHeight="1">
      <c r="A10" s="94"/>
      <c r="B10" s="100"/>
      <c r="C10" s="94"/>
      <c r="D10" s="94"/>
    </row>
    <row r="11" spans="1:4" ht="72.75" customHeight="1">
      <c r="A11" s="98" t="s">
        <v>806</v>
      </c>
      <c r="B11" s="177"/>
      <c r="C11" s="102" t="str">
        <f>IF(LEN(B11)&gt;1000,"Zapsáno znaků: "&amp;LEN(B11)&amp;" z max. 1000
Překročen počet znaků","Zapsáno znaků: "&amp;LEN(B11)&amp;" z max. 1000")</f>
        <v>Zapsáno znaků: 0 z max. 1000</v>
      </c>
      <c r="D11" s="94"/>
    </row>
    <row r="12" spans="1:4" ht="15.75" customHeight="1">
      <c r="A12" s="94"/>
      <c r="B12" s="100"/>
      <c r="C12" s="94"/>
      <c r="D12" s="94"/>
    </row>
    <row r="13" spans="1:4" ht="15.75" customHeight="1">
      <c r="A13" s="107"/>
      <c r="B13" s="108"/>
      <c r="C13" s="94"/>
      <c r="D13" s="94"/>
    </row>
    <row r="14" spans="1:4" ht="15.75" customHeight="1">
      <c r="A14" s="109" t="s">
        <v>521</v>
      </c>
      <c r="B14" s="108"/>
      <c r="C14" s="94"/>
      <c r="D14" s="94"/>
    </row>
    <row r="15" spans="1:4" ht="51.75" customHeight="1">
      <c r="A15" s="110" t="s">
        <v>522</v>
      </c>
      <c r="B15" s="177"/>
      <c r="C15" s="94"/>
      <c r="D15" s="94"/>
    </row>
    <row r="16" spans="1:4" ht="15.75" customHeight="1">
      <c r="A16" s="111" t="str">
        <f>HYPERLINK("http://www.vyzkum.cz/FrontClanek.aspx?idsekce=653383&amp;ad=1&amp;attid=654982","Popis cílů NPOV ke stažení.")</f>
        <v>Popis cílů NPOV ke stažení.</v>
      </c>
      <c r="B16" s="108"/>
      <c r="C16" s="94"/>
      <c r="D16" s="94"/>
    </row>
    <row r="17" spans="1:4" ht="52.5" customHeight="1">
      <c r="A17" s="98" t="s">
        <v>523</v>
      </c>
      <c r="B17" s="177"/>
      <c r="C17" s="102" t="str">
        <f>IF(LEN(B17)&gt;500,"Zapsáno znaků: "&amp;LEN(B17)&amp;" z max. 500
Překročen počet znaků","Zapsáno znaků: "&amp;LEN(B17)&amp;" z max. 500")</f>
        <v>Zapsáno znaků: 0 z max. 500</v>
      </c>
      <c r="D17" s="94"/>
    </row>
    <row r="18" spans="1:4" ht="15.75" customHeight="1">
      <c r="C18" s="94"/>
      <c r="D18" s="94"/>
    </row>
    <row r="19" spans="1:4" ht="15.75" customHeight="1">
      <c r="A19" s="109" t="s">
        <v>524</v>
      </c>
      <c r="B19" s="112"/>
      <c r="C19" s="94"/>
      <c r="D19" s="94"/>
    </row>
    <row r="20" spans="1:4" ht="15.75" customHeight="1">
      <c r="A20" s="113" t="s">
        <v>525</v>
      </c>
      <c r="B20" s="178" t="s">
        <v>55</v>
      </c>
      <c r="C20" s="94"/>
      <c r="D20" s="94"/>
    </row>
    <row r="21" spans="1:4" ht="15.75" customHeight="1">
      <c r="A21" s="114"/>
      <c r="B21" s="115"/>
      <c r="C21" s="94"/>
      <c r="D21" s="94"/>
    </row>
    <row r="22" spans="1:4" ht="15.75" customHeight="1">
      <c r="A22" s="113" t="s">
        <v>526</v>
      </c>
      <c r="B22" s="178" t="s">
        <v>55</v>
      </c>
      <c r="C22" s="94"/>
      <c r="D22" s="94"/>
    </row>
    <row r="23" spans="1:4" ht="15.75" customHeight="1">
      <c r="A23" s="114"/>
      <c r="B23" s="115"/>
      <c r="C23" s="94"/>
      <c r="D23" s="94"/>
    </row>
    <row r="24" spans="1:4" ht="15.75" customHeight="1">
      <c r="A24" s="113" t="s">
        <v>527</v>
      </c>
      <c r="B24" s="178" t="s">
        <v>55</v>
      </c>
      <c r="C24" s="94"/>
      <c r="D24" s="94"/>
    </row>
    <row r="25" spans="1:4" ht="15.75" customHeight="1">
      <c r="A25" s="116"/>
      <c r="B25" s="117"/>
      <c r="C25" s="94"/>
      <c r="D25" s="94"/>
    </row>
    <row r="26" spans="1:4" ht="15.75" customHeight="1">
      <c r="A26" s="113" t="s">
        <v>528</v>
      </c>
      <c r="B26" s="178" t="s">
        <v>55</v>
      </c>
      <c r="C26" s="94"/>
      <c r="D26" s="94"/>
    </row>
    <row r="27" spans="1:4" ht="15.75" customHeight="1">
      <c r="A27" s="118"/>
      <c r="B27" s="117"/>
      <c r="C27" s="94"/>
      <c r="D27" s="94"/>
    </row>
    <row r="28" spans="1:4" ht="15.75" customHeight="1">
      <c r="A28" s="113" t="s">
        <v>529</v>
      </c>
      <c r="B28" s="178" t="s">
        <v>55</v>
      </c>
      <c r="C28" s="94"/>
      <c r="D28" s="94"/>
    </row>
    <row r="29" spans="1:4" ht="15.75" customHeight="1">
      <c r="A29" s="118"/>
      <c r="B29" s="117"/>
      <c r="C29" s="94"/>
      <c r="D29" s="94"/>
    </row>
    <row r="30" spans="1:4" ht="15.75" customHeight="1">
      <c r="A30" s="113" t="s">
        <v>807</v>
      </c>
      <c r="B30" s="178" t="s">
        <v>55</v>
      </c>
      <c r="C30" s="94"/>
      <c r="D30" s="94"/>
    </row>
    <row r="31" spans="1:4" ht="15.75" customHeight="1">
      <c r="A31" s="94"/>
      <c r="B31" s="94"/>
      <c r="C31" s="94"/>
      <c r="D31" s="94"/>
    </row>
    <row r="32" spans="1:4" ht="15.75" customHeight="1">
      <c r="A32" s="94"/>
      <c r="B32" s="94"/>
      <c r="C32" s="94"/>
      <c r="D32" s="94"/>
    </row>
    <row r="33" spans="1:4" ht="15.75" customHeight="1">
      <c r="A33" s="109" t="str">
        <f>HYPERLINK("https://tacr.cz/dokums_raw/cofundy/190807_podnik_v_obtizich.pdf","Jste podnikem v obtížích? ")</f>
        <v xml:space="preserve">Jste podnikem v obtížích? </v>
      </c>
      <c r="B33" s="179" t="s">
        <v>55</v>
      </c>
      <c r="C33" s="120"/>
      <c r="D33" s="94"/>
    </row>
    <row r="34" spans="1:4" ht="15.75" customHeight="1">
      <c r="A34" s="210" t="s">
        <v>530</v>
      </c>
      <c r="B34" s="213"/>
      <c r="C34" s="216" t="str">
        <f>IF(LEN(B34)&gt;500,"Zapsáno znaků: "&amp;LEN(B34)&amp;" z max. 500
Překročen počet znaků","Zapsáno znaků: "&amp;LEN(B34)&amp;" z max. 500")</f>
        <v>Zapsáno znaků: 0 z max. 500</v>
      </c>
      <c r="D34" s="94"/>
    </row>
    <row r="35" spans="1:4" ht="15.75" customHeight="1">
      <c r="A35" s="211"/>
      <c r="B35" s="214"/>
      <c r="C35" s="217"/>
      <c r="D35" s="94"/>
    </row>
    <row r="36" spans="1:4" ht="15.75" customHeight="1">
      <c r="A36" s="212"/>
      <c r="B36" s="215"/>
      <c r="C36" s="218"/>
      <c r="D36" s="94"/>
    </row>
    <row r="37" spans="1:4" ht="15.75" customHeight="1">
      <c r="A37" s="201" t="s">
        <v>880</v>
      </c>
      <c r="B37" s="94"/>
      <c r="C37" s="94"/>
      <c r="D37" s="94"/>
    </row>
    <row r="38" spans="1:4" ht="15.75" customHeight="1" thickBot="1">
      <c r="B38" s="94"/>
      <c r="C38" s="94"/>
      <c r="D38" s="94"/>
    </row>
    <row r="39" spans="1:4" ht="15.65" customHeight="1" thickBot="1">
      <c r="A39" s="197"/>
      <c r="B39" s="94"/>
      <c r="C39" s="94"/>
      <c r="D39" s="94"/>
    </row>
    <row r="40" spans="1:4" ht="15.75" customHeight="1" thickBot="1">
      <c r="A40" s="109" t="s">
        <v>875</v>
      </c>
      <c r="B40" s="94"/>
      <c r="C40" s="94"/>
      <c r="D40" s="94"/>
    </row>
    <row r="41" spans="1:4" ht="68" customHeight="1" thickBot="1">
      <c r="A41" s="198" t="s">
        <v>876</v>
      </c>
      <c r="B41" s="94"/>
      <c r="C41" s="94"/>
      <c r="D41" s="94"/>
    </row>
    <row r="42" spans="1:4" ht="15.75" customHeight="1">
      <c r="A42" s="199" t="s">
        <v>877</v>
      </c>
      <c r="B42" s="94"/>
      <c r="C42" s="94"/>
      <c r="D42" s="94"/>
    </row>
    <row r="43" spans="1:4" ht="15.75" customHeight="1">
      <c r="A43" s="200" t="s">
        <v>878</v>
      </c>
      <c r="B43" s="177"/>
      <c r="C43" s="94"/>
      <c r="D43" s="94"/>
    </row>
    <row r="44" spans="1:4" ht="15.75" customHeight="1">
      <c r="A44" s="200" t="s">
        <v>878</v>
      </c>
      <c r="B44" s="177"/>
      <c r="C44" s="94"/>
      <c r="D44" s="94"/>
    </row>
    <row r="45" spans="1:4" ht="15.75" customHeight="1">
      <c r="A45" s="200" t="s">
        <v>878</v>
      </c>
      <c r="B45" s="177"/>
      <c r="C45" s="94"/>
      <c r="D45" s="94"/>
    </row>
    <row r="46" spans="1:4" ht="15.5" customHeight="1">
      <c r="A46" s="94"/>
      <c r="B46" s="94"/>
      <c r="C46" s="94"/>
      <c r="D46" s="94"/>
    </row>
    <row r="47" spans="1:4" ht="20" customHeight="1">
      <c r="A47" s="219"/>
      <c r="B47" s="220"/>
      <c r="C47" s="94"/>
      <c r="D47" s="94"/>
    </row>
    <row r="48" spans="1:4" ht="38.5" customHeight="1">
      <c r="A48" s="221" t="s">
        <v>879</v>
      </c>
      <c r="B48" s="222"/>
      <c r="C48" s="94"/>
      <c r="D48" s="94"/>
    </row>
    <row r="49" spans="3:4" ht="15.75" customHeight="1">
      <c r="C49" s="94"/>
      <c r="D49" s="94"/>
    </row>
    <row r="50" spans="3:4" ht="15.75" customHeight="1"/>
    <row r="51" spans="3:4" ht="15.75" customHeight="1"/>
    <row r="52" spans="3:4" ht="15.75" customHeight="1"/>
    <row r="53" spans="3:4" ht="15.75" customHeight="1"/>
    <row r="54" spans="3:4" ht="15.75" customHeight="1"/>
    <row r="55" spans="3:4" ht="15.75" customHeight="1"/>
    <row r="56" spans="3:4" ht="15.75" customHeight="1"/>
    <row r="57" spans="3:4" ht="15.75" customHeight="1"/>
    <row r="58" spans="3:4" ht="15.75" customHeight="1"/>
    <row r="59" spans="3:4" ht="15.75" customHeight="1"/>
    <row r="60" spans="3:4" ht="15.75" customHeight="1"/>
    <row r="61" spans="3:4" ht="15.75" customHeight="1"/>
    <row r="62" spans="3:4" ht="15.75" customHeight="1"/>
    <row r="63" spans="3:4" ht="15.75" customHeight="1"/>
    <row r="64" spans="3: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sheetProtection algorithmName="SHA-512" hashValue="tFP4CgNdbU3PEg5MpPPAZYKz9tzIuLD07fLxNn/7GI1AJyNFBRMj2Vwoi7zMyyJugdMwRNDLTiA8AYzne4K3gg==" saltValue="Op5FYJFwAdaLWAAKwFjuKA==" spinCount="100000" sheet="1" objects="1" scenarios="1"/>
  <mergeCells count="5">
    <mergeCell ref="A34:A36"/>
    <mergeCell ref="B34:B36"/>
    <mergeCell ref="C34:C36"/>
    <mergeCell ref="A47:B47"/>
    <mergeCell ref="A48:B48"/>
  </mergeCells>
  <dataValidations count="2">
    <dataValidation type="list" allowBlank="1" sqref="B20 B22 B24" xr:uid="{3718ACC8-9D22-4955-8597-DA7746A06E27}">
      <formula1>CEP</formula1>
    </dataValidation>
    <dataValidation type="list" allowBlank="1" showErrorMessage="1" sqref="B33" xr:uid="{8E18699E-409F-4818-9759-30BBAD3CFE24}">
      <formula1>ANONE</formula1>
    </dataValidation>
  </dataValidations>
  <hyperlinks>
    <hyperlink ref="A42" r:id="rId1" display="http://www.rvvi.cz/" xr:uid="{7824852E-281D-4AD8-944D-0729B10C5BB3}"/>
    <hyperlink ref="A37" r:id="rId2" xr:uid="{8B04A476-5F2D-4EE4-9BE5-13F082286D07}"/>
  </hyperlinks>
  <pageMargins left="0.7" right="0.7" top="0.78740157499999996" bottom="0.78740157499999996" header="0" footer="0"/>
  <pageSetup paperSize="9" scale="23" fitToHeight="0" orientation="portrait" r:id="rId3"/>
  <drawing r:id="rId4"/>
  <extLst>
    <ext xmlns:x14="http://schemas.microsoft.com/office/spreadsheetml/2009/9/main" uri="{CCE6A557-97BC-4b89-ADB6-D9C93CAAB3DF}">
      <x14:dataValidations xmlns:xm="http://schemas.microsoft.com/office/excel/2006/main" count="2">
        <x14:dataValidation type="list" allowBlank="1" xr:uid="{65EF8225-6474-4686-B211-3BFD21EE7708}">
          <x14:formula1>
            <xm:f>číselníky!$B$2:$B$212</xm:f>
          </x14:formula1>
          <xm:sqref>B26 B28 B30</xm:sqref>
        </x14:dataValidation>
        <x14:dataValidation type="list" allowBlank="1" xr:uid="{CFDCF14D-859D-4479-A4F5-DA8D7CD42C2B}">
          <x14:formula1>
            <xm:f>číselníky!$F$3:$F$172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3999-364C-4532-A1A2-5A4116488681}">
  <sheetPr>
    <outlinePr summaryBelow="0" summaryRight="0"/>
  </sheetPr>
  <dimension ref="A1:XFC927"/>
  <sheetViews>
    <sheetView zoomScale="90" zoomScaleNormal="90" workbookViewId="0"/>
  </sheetViews>
  <sheetFormatPr defaultColWidth="0" defaultRowHeight="15" customHeight="1"/>
  <cols>
    <col min="1" max="1" width="66.81640625" style="95" customWidth="1"/>
    <col min="2" max="2" width="43" style="95" customWidth="1"/>
    <col min="3" max="4" width="28.7265625" style="95" customWidth="1"/>
    <col min="5" max="5" width="43" style="95" customWidth="1"/>
    <col min="6" max="7" width="28.7265625" style="95" customWidth="1"/>
    <col min="8" max="8" width="43" style="95" customWidth="1"/>
    <col min="9" max="10" width="28.7265625" style="95" customWidth="1"/>
    <col min="11" max="11" width="43" style="95" customWidth="1"/>
    <col min="12" max="13" width="28.7265625" style="95" customWidth="1"/>
    <col min="14" max="14" width="43" style="95" customWidth="1"/>
    <col min="15" max="16" width="28.7265625" style="95" customWidth="1"/>
    <col min="17" max="17" width="43" style="95" customWidth="1"/>
    <col min="18" max="18" width="28.7265625" style="95" customWidth="1"/>
    <col min="19" max="19" width="14.453125" style="95" hidden="1"/>
    <col min="20" max="16383" width="0" style="95" hidden="1"/>
    <col min="16384" max="16384" width="14.453125" style="95" hidden="1"/>
  </cols>
  <sheetData>
    <row r="1" spans="1:18" ht="15.75" customHeight="1">
      <c r="A1" s="148" t="s">
        <v>742</v>
      </c>
      <c r="B1" s="124"/>
      <c r="C1" s="124"/>
      <c r="D1" s="124"/>
      <c r="E1" s="124"/>
      <c r="F1" s="124"/>
      <c r="G1" s="124"/>
      <c r="H1" s="124"/>
      <c r="I1" s="124"/>
      <c r="J1" s="124"/>
      <c r="K1" s="124"/>
      <c r="L1" s="124"/>
      <c r="M1" s="124"/>
      <c r="N1" s="124"/>
      <c r="O1" s="124"/>
      <c r="P1" s="124"/>
      <c r="Q1" s="124"/>
      <c r="R1" s="124"/>
    </row>
    <row r="2" spans="1:18" ht="15.75" customHeight="1">
      <c r="A2" s="119"/>
      <c r="B2" s="124"/>
      <c r="C2" s="124"/>
      <c r="D2" s="124"/>
      <c r="E2" s="124"/>
      <c r="F2" s="124"/>
      <c r="G2" s="124"/>
      <c r="H2" s="124"/>
      <c r="I2" s="124"/>
      <c r="J2" s="124"/>
      <c r="K2" s="124"/>
      <c r="L2" s="124"/>
      <c r="M2" s="124"/>
      <c r="N2" s="124"/>
      <c r="O2" s="124"/>
      <c r="P2" s="124"/>
      <c r="Q2" s="124"/>
      <c r="R2" s="124"/>
    </row>
    <row r="3" spans="1:18" ht="39.75" customHeight="1">
      <c r="A3" s="123" t="s">
        <v>743</v>
      </c>
      <c r="B3" s="124"/>
      <c r="C3" s="125"/>
      <c r="D3" s="125"/>
      <c r="E3" s="124"/>
      <c r="F3" s="125"/>
      <c r="G3" s="125"/>
      <c r="H3" s="124"/>
      <c r="I3" s="125"/>
      <c r="J3" s="125"/>
      <c r="K3" s="124"/>
      <c r="L3" s="125"/>
      <c r="M3" s="125"/>
      <c r="N3" s="124"/>
      <c r="O3" s="125"/>
      <c r="P3" s="125"/>
      <c r="Q3" s="124"/>
      <c r="R3" s="125"/>
    </row>
    <row r="4" spans="1:18" ht="15.75" customHeight="1">
      <c r="A4" s="126" t="s">
        <v>744</v>
      </c>
      <c r="B4" s="127" t="s">
        <v>745</v>
      </c>
      <c r="C4" s="125"/>
      <c r="D4" s="125"/>
      <c r="E4" s="124"/>
      <c r="F4" s="125"/>
      <c r="G4" s="125"/>
      <c r="H4" s="124"/>
      <c r="I4" s="125"/>
      <c r="J4" s="125"/>
      <c r="K4" s="124"/>
      <c r="L4" s="125"/>
      <c r="M4" s="125"/>
      <c r="N4" s="124"/>
      <c r="O4" s="125"/>
      <c r="P4" s="125"/>
      <c r="Q4" s="124"/>
      <c r="R4" s="125"/>
    </row>
    <row r="5" spans="1:18" ht="15.75" customHeight="1">
      <c r="A5" s="126"/>
      <c r="B5" s="124"/>
      <c r="C5" s="125"/>
      <c r="D5" s="125"/>
      <c r="E5" s="124"/>
      <c r="F5" s="125"/>
      <c r="G5" s="125"/>
      <c r="H5" s="124"/>
      <c r="I5" s="125"/>
      <c r="J5" s="125"/>
      <c r="K5" s="124"/>
      <c r="L5" s="125"/>
      <c r="M5" s="125"/>
      <c r="N5" s="124"/>
      <c r="O5" s="125"/>
      <c r="P5" s="125"/>
      <c r="Q5" s="124"/>
      <c r="R5" s="125"/>
    </row>
    <row r="6" spans="1:18" ht="15.75" customHeight="1">
      <c r="A6" s="126" t="s">
        <v>746</v>
      </c>
      <c r="B6" s="177"/>
      <c r="C6" s="125"/>
      <c r="D6" s="125"/>
      <c r="E6" s="124"/>
      <c r="F6" s="125"/>
      <c r="G6" s="125"/>
      <c r="H6" s="124"/>
      <c r="I6" s="125"/>
      <c r="J6" s="125"/>
      <c r="K6" s="124"/>
      <c r="L6" s="125"/>
      <c r="M6" s="125"/>
      <c r="N6" s="124"/>
      <c r="O6" s="125"/>
      <c r="P6" s="125"/>
      <c r="Q6" s="124"/>
      <c r="R6" s="125"/>
    </row>
    <row r="7" spans="1:18" ht="15.75" customHeight="1">
      <c r="A7" s="126"/>
      <c r="B7" s="124"/>
      <c r="C7" s="125"/>
      <c r="D7" s="125"/>
      <c r="E7" s="124"/>
      <c r="F7" s="125"/>
      <c r="G7" s="125"/>
      <c r="H7" s="124"/>
      <c r="I7" s="125"/>
      <c r="J7" s="125"/>
      <c r="K7" s="124"/>
      <c r="L7" s="125"/>
      <c r="M7" s="125"/>
      <c r="N7" s="124"/>
      <c r="O7" s="125"/>
      <c r="P7" s="125"/>
      <c r="Q7" s="124"/>
      <c r="R7" s="125"/>
    </row>
    <row r="8" spans="1:18" ht="15.75" customHeight="1">
      <c r="A8" s="126" t="s">
        <v>747</v>
      </c>
      <c r="B8" s="177"/>
      <c r="C8" s="125"/>
      <c r="D8" s="125"/>
      <c r="E8" s="124"/>
      <c r="F8" s="125"/>
      <c r="G8" s="125"/>
      <c r="H8" s="124"/>
      <c r="I8" s="125"/>
      <c r="J8" s="125"/>
      <c r="K8" s="124"/>
      <c r="L8" s="125"/>
      <c r="M8" s="125"/>
      <c r="N8" s="124"/>
      <c r="O8" s="125"/>
      <c r="P8" s="125"/>
      <c r="Q8" s="124"/>
      <c r="R8" s="125"/>
    </row>
    <row r="9" spans="1:18" ht="15.75" customHeight="1">
      <c r="A9" s="126"/>
      <c r="B9" s="124"/>
      <c r="C9" s="125"/>
      <c r="D9" s="125"/>
      <c r="E9" s="124"/>
      <c r="F9" s="125"/>
      <c r="G9" s="125"/>
      <c r="H9" s="124"/>
      <c r="I9" s="125"/>
      <c r="J9" s="125"/>
      <c r="K9" s="124"/>
      <c r="L9" s="125"/>
      <c r="M9" s="125"/>
      <c r="N9" s="124"/>
      <c r="O9" s="125"/>
      <c r="P9" s="125"/>
      <c r="Q9" s="124"/>
      <c r="R9" s="125"/>
    </row>
    <row r="10" spans="1:18" ht="15.75" customHeight="1">
      <c r="A10" s="126" t="s">
        <v>748</v>
      </c>
      <c r="B10" s="177"/>
      <c r="C10" s="125"/>
      <c r="D10" s="125"/>
      <c r="E10" s="124"/>
      <c r="F10" s="125"/>
      <c r="G10" s="125"/>
      <c r="H10" s="124"/>
      <c r="I10" s="125"/>
      <c r="J10" s="125"/>
      <c r="K10" s="124"/>
      <c r="L10" s="125"/>
      <c r="M10" s="125"/>
      <c r="N10" s="124"/>
      <c r="O10" s="125"/>
      <c r="P10" s="125"/>
      <c r="Q10" s="124"/>
      <c r="R10" s="125"/>
    </row>
    <row r="11" spans="1:18" ht="15.75" customHeight="1">
      <c r="A11" s="126"/>
      <c r="B11" s="124"/>
      <c r="C11" s="125"/>
      <c r="D11" s="125"/>
      <c r="E11" s="124"/>
      <c r="F11" s="125"/>
      <c r="G11" s="125"/>
      <c r="H11" s="124"/>
      <c r="I11" s="125"/>
      <c r="J11" s="125"/>
      <c r="K11" s="124"/>
      <c r="L11" s="125"/>
      <c r="M11" s="125"/>
      <c r="N11" s="124"/>
      <c r="O11" s="125"/>
      <c r="P11" s="125"/>
      <c r="Q11" s="124"/>
      <c r="R11" s="125"/>
    </row>
    <row r="12" spans="1:18" ht="15.75" customHeight="1">
      <c r="A12" s="126" t="s">
        <v>749</v>
      </c>
      <c r="B12" s="177" t="s">
        <v>55</v>
      </c>
      <c r="C12" s="125"/>
      <c r="D12" s="125"/>
      <c r="E12" s="124"/>
      <c r="F12" s="125"/>
      <c r="G12" s="125"/>
      <c r="H12" s="124"/>
      <c r="I12" s="125"/>
      <c r="J12" s="125"/>
      <c r="K12" s="124"/>
      <c r="L12" s="125"/>
      <c r="M12" s="125"/>
      <c r="N12" s="124"/>
      <c r="O12" s="125"/>
      <c r="P12" s="125"/>
      <c r="Q12" s="124"/>
      <c r="R12" s="125"/>
    </row>
    <row r="13" spans="1:18" ht="15.75" customHeight="1">
      <c r="A13" s="126"/>
      <c r="B13" s="124"/>
      <c r="C13" s="125"/>
      <c r="D13" s="125"/>
      <c r="E13" s="124"/>
      <c r="F13" s="125"/>
      <c r="G13" s="125"/>
      <c r="H13" s="124"/>
      <c r="I13" s="125"/>
      <c r="J13" s="125"/>
      <c r="K13" s="124"/>
      <c r="L13" s="125"/>
      <c r="M13" s="125"/>
      <c r="N13" s="124"/>
      <c r="O13" s="125"/>
      <c r="P13" s="125"/>
      <c r="Q13" s="124"/>
      <c r="R13" s="125"/>
    </row>
    <row r="14" spans="1:18" ht="15.75" customHeight="1">
      <c r="A14" s="126" t="s">
        <v>0</v>
      </c>
      <c r="B14" s="177" t="s">
        <v>55</v>
      </c>
      <c r="C14" s="125"/>
      <c r="D14" s="125"/>
      <c r="E14" s="124"/>
      <c r="F14" s="125"/>
      <c r="G14" s="125"/>
      <c r="H14" s="124"/>
      <c r="I14" s="125"/>
      <c r="J14" s="125"/>
      <c r="K14" s="124"/>
      <c r="L14" s="125"/>
      <c r="M14" s="125"/>
      <c r="N14" s="124"/>
      <c r="O14" s="125"/>
      <c r="P14" s="125"/>
      <c r="Q14" s="124"/>
      <c r="R14" s="125"/>
    </row>
    <row r="15" spans="1:18" ht="15.75" customHeight="1">
      <c r="A15" s="124"/>
      <c r="B15" s="124"/>
      <c r="C15" s="125"/>
      <c r="D15" s="125"/>
      <c r="E15" s="124"/>
      <c r="F15" s="125"/>
      <c r="G15" s="125"/>
      <c r="H15" s="124"/>
      <c r="I15" s="125"/>
      <c r="J15" s="125"/>
      <c r="K15" s="124"/>
      <c r="L15" s="125"/>
      <c r="M15" s="125"/>
      <c r="N15" s="124"/>
      <c r="O15" s="125"/>
      <c r="P15" s="125"/>
      <c r="Q15" s="124"/>
      <c r="R15" s="125"/>
    </row>
    <row r="16" spans="1:18" ht="15.75" customHeight="1">
      <c r="A16" s="126" t="s">
        <v>750</v>
      </c>
      <c r="B16" s="177" t="s">
        <v>55</v>
      </c>
      <c r="C16" s="125"/>
      <c r="D16" s="125"/>
      <c r="E16" s="124"/>
      <c r="F16" s="125"/>
      <c r="G16" s="125"/>
      <c r="H16" s="124"/>
      <c r="I16" s="125"/>
      <c r="J16" s="125"/>
      <c r="K16" s="124"/>
      <c r="L16" s="125"/>
      <c r="M16" s="125"/>
      <c r="N16" s="124"/>
      <c r="O16" s="125"/>
      <c r="P16" s="125"/>
      <c r="Q16" s="124"/>
      <c r="R16" s="125"/>
    </row>
    <row r="17" spans="1:26" ht="15.75" customHeight="1">
      <c r="A17" s="128"/>
      <c r="B17" s="124"/>
      <c r="C17" s="125"/>
      <c r="D17" s="125"/>
      <c r="E17" s="124"/>
      <c r="F17" s="125"/>
      <c r="G17" s="125"/>
      <c r="H17" s="124"/>
      <c r="I17" s="125"/>
      <c r="J17" s="125"/>
      <c r="K17" s="124"/>
      <c r="L17" s="125"/>
      <c r="M17" s="125"/>
      <c r="N17" s="124"/>
      <c r="O17" s="125"/>
      <c r="P17" s="125"/>
      <c r="Q17" s="124"/>
      <c r="R17" s="125"/>
    </row>
    <row r="18" spans="1:26" ht="15.75" customHeight="1">
      <c r="A18" s="98" t="s">
        <v>751</v>
      </c>
      <c r="B18" s="127" t="s">
        <v>752</v>
      </c>
      <c r="C18" s="125"/>
      <c r="D18" s="125"/>
      <c r="E18" s="124"/>
      <c r="F18" s="125"/>
      <c r="G18" s="125"/>
      <c r="H18" s="124"/>
      <c r="I18" s="125"/>
      <c r="J18" s="125"/>
      <c r="K18" s="124"/>
      <c r="L18" s="125"/>
      <c r="M18" s="125"/>
      <c r="N18" s="124"/>
      <c r="O18" s="125"/>
      <c r="P18" s="125"/>
      <c r="Q18" s="124"/>
      <c r="R18" s="125"/>
    </row>
    <row r="19" spans="1:26" ht="15.75" customHeight="1">
      <c r="A19" s="98"/>
      <c r="B19" s="98"/>
      <c r="C19" s="129"/>
      <c r="D19" s="125"/>
      <c r="E19" s="124"/>
      <c r="F19" s="125"/>
      <c r="G19" s="125"/>
      <c r="H19" s="124"/>
      <c r="I19" s="125"/>
      <c r="J19" s="125"/>
      <c r="K19" s="124"/>
      <c r="L19" s="125"/>
      <c r="M19" s="125"/>
      <c r="N19" s="124"/>
      <c r="O19" s="125"/>
      <c r="P19" s="125"/>
      <c r="Q19" s="124"/>
      <c r="R19" s="125"/>
    </row>
    <row r="20" spans="1:26" ht="15.75" customHeight="1">
      <c r="A20" s="130"/>
      <c r="B20" s="124"/>
      <c r="C20" s="125"/>
      <c r="D20" s="125"/>
      <c r="E20" s="124"/>
      <c r="F20" s="125"/>
      <c r="G20" s="125"/>
      <c r="H20" s="124"/>
      <c r="I20" s="125"/>
      <c r="J20" s="125"/>
      <c r="K20" s="124"/>
      <c r="L20" s="125"/>
      <c r="M20" s="125"/>
      <c r="N20" s="124"/>
      <c r="O20" s="125"/>
      <c r="P20" s="125"/>
      <c r="Q20" s="124"/>
      <c r="R20" s="125"/>
    </row>
    <row r="21" spans="1:26" ht="15.75" customHeight="1">
      <c r="A21" s="131" t="s">
        <v>753</v>
      </c>
      <c r="B21" s="132"/>
      <c r="C21" s="125"/>
      <c r="D21" s="125"/>
      <c r="E21" s="124"/>
      <c r="F21" s="125"/>
      <c r="G21" s="125"/>
      <c r="H21" s="124"/>
      <c r="I21" s="125"/>
      <c r="J21" s="125"/>
      <c r="K21" s="124"/>
      <c r="L21" s="125"/>
      <c r="M21" s="125"/>
      <c r="N21" s="124"/>
      <c r="O21" s="125"/>
      <c r="P21" s="125"/>
      <c r="Q21" s="124"/>
      <c r="R21" s="125"/>
    </row>
    <row r="22" spans="1:26" ht="15.75" customHeight="1">
      <c r="A22" s="118"/>
      <c r="B22" s="124" t="s">
        <v>754</v>
      </c>
      <c r="C22" s="125"/>
      <c r="D22" s="125"/>
      <c r="E22" s="124" t="s">
        <v>755</v>
      </c>
      <c r="F22" s="125"/>
      <c r="G22" s="125"/>
      <c r="H22" s="124" t="s">
        <v>756</v>
      </c>
      <c r="I22" s="125"/>
      <c r="J22" s="125"/>
      <c r="K22" s="124" t="s">
        <v>757</v>
      </c>
      <c r="L22" s="125"/>
      <c r="M22" s="125"/>
      <c r="N22" s="124" t="s">
        <v>758</v>
      </c>
      <c r="O22" s="125"/>
      <c r="P22" s="125"/>
      <c r="Q22" s="124" t="s">
        <v>759</v>
      </c>
      <c r="R22" s="125"/>
    </row>
    <row r="23" spans="1:26" ht="15.75" customHeight="1">
      <c r="A23" s="98" t="s">
        <v>760</v>
      </c>
      <c r="B23" s="177"/>
      <c r="C23" s="125"/>
      <c r="D23" s="98" t="s">
        <v>760</v>
      </c>
      <c r="E23" s="177"/>
      <c r="F23" s="125"/>
      <c r="G23" s="98" t="s">
        <v>760</v>
      </c>
      <c r="H23" s="177"/>
      <c r="I23" s="125"/>
      <c r="J23" s="98" t="s">
        <v>760</v>
      </c>
      <c r="K23" s="177"/>
      <c r="L23" s="125"/>
      <c r="M23" s="98" t="s">
        <v>760</v>
      </c>
      <c r="N23" s="177"/>
      <c r="O23" s="125"/>
      <c r="P23" s="98" t="s">
        <v>760</v>
      </c>
      <c r="Q23" s="177"/>
      <c r="R23" s="125"/>
    </row>
    <row r="24" spans="1:26" ht="15.75" customHeight="1">
      <c r="A24" s="98"/>
      <c r="B24" s="124"/>
      <c r="C24" s="125"/>
      <c r="D24" s="98"/>
      <c r="E24" s="124"/>
      <c r="F24" s="125"/>
      <c r="G24" s="98"/>
      <c r="H24" s="124"/>
      <c r="I24" s="125"/>
      <c r="J24" s="98"/>
      <c r="K24" s="124"/>
      <c r="L24" s="125"/>
      <c r="M24" s="98"/>
      <c r="N24" s="124"/>
      <c r="O24" s="125"/>
      <c r="P24" s="98"/>
      <c r="Q24" s="124"/>
      <c r="R24" s="125"/>
    </row>
    <row r="25" spans="1:26" ht="15.75" customHeight="1">
      <c r="A25" s="98" t="s">
        <v>761</v>
      </c>
      <c r="B25" s="177"/>
      <c r="C25" s="125"/>
      <c r="D25" s="98" t="s">
        <v>761</v>
      </c>
      <c r="E25" s="177"/>
      <c r="F25" s="125"/>
      <c r="G25" s="98" t="s">
        <v>761</v>
      </c>
      <c r="H25" s="177"/>
      <c r="I25" s="125"/>
      <c r="J25" s="98" t="s">
        <v>761</v>
      </c>
      <c r="K25" s="177"/>
      <c r="L25" s="125"/>
      <c r="M25" s="98" t="s">
        <v>761</v>
      </c>
      <c r="N25" s="177"/>
      <c r="O25" s="125"/>
      <c r="P25" s="98" t="s">
        <v>761</v>
      </c>
      <c r="Q25" s="177"/>
      <c r="R25" s="125"/>
    </row>
    <row r="26" spans="1:26" ht="15.75" customHeight="1">
      <c r="A26" s="98"/>
      <c r="B26" s="124"/>
      <c r="C26" s="125"/>
      <c r="D26" s="98"/>
      <c r="E26" s="124"/>
      <c r="F26" s="125"/>
      <c r="G26" s="98"/>
      <c r="H26" s="124"/>
      <c r="I26" s="125"/>
      <c r="J26" s="98"/>
      <c r="K26" s="124"/>
      <c r="L26" s="125"/>
      <c r="M26" s="98"/>
      <c r="N26" s="124"/>
      <c r="O26" s="125"/>
      <c r="P26" s="98"/>
      <c r="Q26" s="124"/>
      <c r="R26" s="125"/>
    </row>
    <row r="27" spans="1:26" ht="15.75" customHeight="1">
      <c r="A27" s="98" t="s">
        <v>762</v>
      </c>
      <c r="B27" s="177"/>
      <c r="C27" s="125"/>
      <c r="D27" s="98" t="s">
        <v>762</v>
      </c>
      <c r="E27" s="177"/>
      <c r="F27" s="125"/>
      <c r="G27" s="98" t="s">
        <v>762</v>
      </c>
      <c r="H27" s="177"/>
      <c r="I27" s="125"/>
      <c r="J27" s="98" t="s">
        <v>762</v>
      </c>
      <c r="K27" s="177"/>
      <c r="L27" s="125"/>
      <c r="M27" s="98" t="s">
        <v>762</v>
      </c>
      <c r="N27" s="177"/>
      <c r="O27" s="125"/>
      <c r="P27" s="98" t="s">
        <v>762</v>
      </c>
      <c r="Q27" s="177"/>
      <c r="R27" s="125"/>
    </row>
    <row r="28" spans="1:26" ht="15.75" customHeight="1">
      <c r="A28" s="98"/>
      <c r="B28" s="124"/>
      <c r="C28" s="125"/>
      <c r="D28" s="98"/>
      <c r="E28" s="124"/>
      <c r="F28" s="125"/>
      <c r="G28" s="98"/>
      <c r="H28" s="124"/>
      <c r="I28" s="125"/>
      <c r="J28" s="98"/>
      <c r="K28" s="124"/>
      <c r="L28" s="125"/>
      <c r="M28" s="98"/>
      <c r="N28" s="124"/>
      <c r="O28" s="125"/>
      <c r="P28" s="98"/>
      <c r="Q28" s="124"/>
      <c r="R28" s="125"/>
    </row>
    <row r="29" spans="1:26" ht="15.75" customHeight="1">
      <c r="A29" s="130"/>
      <c r="B29" s="119"/>
      <c r="C29" s="125"/>
      <c r="D29" s="98"/>
      <c r="E29" s="119"/>
      <c r="F29" s="125"/>
      <c r="G29" s="98"/>
      <c r="H29" s="119"/>
      <c r="I29" s="125"/>
      <c r="J29" s="98"/>
      <c r="K29" s="119"/>
      <c r="L29" s="125"/>
      <c r="M29" s="98"/>
      <c r="N29" s="119"/>
      <c r="O29" s="125"/>
      <c r="P29" s="98"/>
      <c r="Q29" s="119"/>
      <c r="R29" s="125"/>
    </row>
    <row r="30" spans="1:26" ht="27.75" customHeight="1">
      <c r="A30" s="133" t="s">
        <v>763</v>
      </c>
      <c r="B30" s="132"/>
      <c r="C30" s="124"/>
      <c r="D30" s="124"/>
      <c r="E30" s="124"/>
      <c r="F30" s="124"/>
      <c r="G30" s="124"/>
      <c r="H30" s="124"/>
      <c r="I30" s="124"/>
      <c r="J30" s="124"/>
      <c r="K30" s="124"/>
      <c r="L30" s="124"/>
      <c r="M30" s="124"/>
      <c r="N30" s="124"/>
      <c r="O30" s="124"/>
      <c r="P30" s="124"/>
      <c r="Q30" s="124"/>
      <c r="R30" s="124"/>
      <c r="S30" s="124"/>
      <c r="T30" s="124"/>
      <c r="U30" s="124"/>
    </row>
    <row r="31" spans="1:26" ht="69.75" customHeight="1">
      <c r="A31" s="134" t="s">
        <v>810</v>
      </c>
      <c r="B31" s="98"/>
      <c r="C31" s="98"/>
      <c r="D31" s="150" t="s">
        <v>786</v>
      </c>
      <c r="E31" s="98"/>
      <c r="F31" s="98"/>
      <c r="G31" s="150" t="s">
        <v>786</v>
      </c>
      <c r="H31" s="98"/>
      <c r="I31" s="98"/>
      <c r="J31" s="150" t="s">
        <v>786</v>
      </c>
      <c r="K31" s="98"/>
      <c r="L31" s="98"/>
      <c r="M31" s="150" t="s">
        <v>786</v>
      </c>
      <c r="N31" s="98"/>
      <c r="O31" s="98"/>
      <c r="P31" s="150" t="s">
        <v>786</v>
      </c>
      <c r="Q31" s="98"/>
      <c r="R31" s="98"/>
      <c r="S31" s="98"/>
      <c r="T31" s="98"/>
      <c r="U31" s="98"/>
      <c r="V31" s="98"/>
      <c r="W31" s="98"/>
      <c r="X31" s="98"/>
      <c r="Y31" s="98"/>
      <c r="Z31" s="98"/>
    </row>
    <row r="32" spans="1:26" ht="15.75" customHeight="1">
      <c r="A32" s="98"/>
      <c r="B32" s="135"/>
      <c r="C32" s="98"/>
      <c r="D32" s="98"/>
      <c r="E32" s="135"/>
      <c r="F32" s="98"/>
      <c r="G32" s="98"/>
      <c r="H32" s="135"/>
      <c r="I32" s="98"/>
      <c r="J32" s="98"/>
      <c r="K32" s="135"/>
      <c r="L32" s="98"/>
      <c r="M32" s="98"/>
      <c r="N32" s="135"/>
      <c r="O32" s="98"/>
      <c r="P32" s="98"/>
      <c r="Q32" s="135"/>
      <c r="R32" s="98"/>
      <c r="S32" s="135"/>
      <c r="T32" s="135"/>
      <c r="U32" s="135"/>
      <c r="V32" s="135"/>
      <c r="W32" s="135"/>
      <c r="X32" s="135"/>
      <c r="Y32" s="135"/>
      <c r="Z32" s="135"/>
    </row>
    <row r="33" spans="1:26" ht="15.75" customHeight="1">
      <c r="A33" s="98" t="s">
        <v>764</v>
      </c>
      <c r="B33" s="185"/>
      <c r="C33" s="125"/>
      <c r="D33" s="98" t="s">
        <v>764</v>
      </c>
      <c r="E33" s="185"/>
      <c r="F33" s="125"/>
      <c r="G33" s="98" t="s">
        <v>764</v>
      </c>
      <c r="H33" s="185"/>
      <c r="I33" s="125"/>
      <c r="J33" s="98" t="s">
        <v>764</v>
      </c>
      <c r="K33" s="185"/>
      <c r="L33" s="125"/>
      <c r="M33" s="98" t="s">
        <v>764</v>
      </c>
      <c r="N33" s="185"/>
      <c r="O33" s="125"/>
      <c r="P33" s="98" t="s">
        <v>764</v>
      </c>
      <c r="Q33" s="185"/>
      <c r="R33" s="125"/>
    </row>
    <row r="34" spans="1:26" ht="15.75" customHeight="1">
      <c r="A34" s="98"/>
      <c r="B34" s="119"/>
      <c r="C34" s="125"/>
      <c r="D34" s="98"/>
      <c r="E34" s="119"/>
      <c r="F34" s="125"/>
      <c r="G34" s="98"/>
      <c r="H34" s="119"/>
      <c r="I34" s="125"/>
      <c r="J34" s="98"/>
      <c r="K34" s="119"/>
      <c r="L34" s="125"/>
      <c r="M34" s="98"/>
      <c r="N34" s="119"/>
      <c r="O34" s="125"/>
      <c r="P34" s="98"/>
      <c r="Q34" s="119"/>
      <c r="R34" s="125"/>
    </row>
    <row r="35" spans="1:26" ht="15.75" customHeight="1">
      <c r="A35" s="98" t="s">
        <v>765</v>
      </c>
      <c r="B35" s="185"/>
      <c r="C35" s="125"/>
      <c r="D35" s="98" t="s">
        <v>765</v>
      </c>
      <c r="E35" s="185"/>
      <c r="F35" s="125"/>
      <c r="G35" s="98" t="s">
        <v>765</v>
      </c>
      <c r="H35" s="185"/>
      <c r="I35" s="125"/>
      <c r="J35" s="98" t="s">
        <v>765</v>
      </c>
      <c r="K35" s="185"/>
      <c r="L35" s="125"/>
      <c r="M35" s="98" t="s">
        <v>765</v>
      </c>
      <c r="N35" s="185"/>
      <c r="O35" s="125"/>
      <c r="P35" s="98" t="s">
        <v>765</v>
      </c>
      <c r="Q35" s="185"/>
      <c r="R35" s="125"/>
    </row>
    <row r="36" spans="1:26" ht="15.75" customHeight="1">
      <c r="A36" s="98"/>
      <c r="B36" s="119"/>
      <c r="C36" s="125"/>
      <c r="D36" s="98"/>
      <c r="E36" s="119"/>
      <c r="F36" s="125"/>
      <c r="G36" s="98"/>
      <c r="H36" s="119"/>
      <c r="I36" s="125"/>
      <c r="J36" s="98"/>
      <c r="K36" s="119"/>
      <c r="L36" s="125"/>
      <c r="M36" s="98"/>
      <c r="N36" s="119"/>
      <c r="O36" s="125"/>
      <c r="P36" s="98"/>
      <c r="Q36" s="119"/>
      <c r="R36" s="125"/>
    </row>
    <row r="37" spans="1:26" ht="15.75" customHeight="1">
      <c r="A37" s="98" t="s">
        <v>766</v>
      </c>
      <c r="B37" s="185"/>
      <c r="C37" s="125"/>
      <c r="D37" s="98" t="s">
        <v>766</v>
      </c>
      <c r="E37" s="185"/>
      <c r="F37" s="125"/>
      <c r="G37" s="98" t="s">
        <v>766</v>
      </c>
      <c r="H37" s="185"/>
      <c r="I37" s="125"/>
      <c r="J37" s="98" t="s">
        <v>766</v>
      </c>
      <c r="K37" s="185"/>
      <c r="L37" s="125"/>
      <c r="M37" s="98" t="s">
        <v>766</v>
      </c>
      <c r="N37" s="185"/>
      <c r="O37" s="125"/>
      <c r="P37" s="98" t="s">
        <v>766</v>
      </c>
      <c r="Q37" s="185"/>
      <c r="R37" s="125"/>
    </row>
    <row r="38" spans="1:26" ht="15.75" customHeight="1">
      <c r="A38" s="98"/>
      <c r="B38" s="98"/>
      <c r="C38" s="125"/>
      <c r="D38" s="98"/>
      <c r="E38" s="98"/>
      <c r="F38" s="125"/>
      <c r="G38" s="98"/>
      <c r="H38" s="98"/>
      <c r="I38" s="125"/>
      <c r="J38" s="98"/>
      <c r="K38" s="98"/>
      <c r="L38" s="125"/>
      <c r="M38" s="98"/>
      <c r="N38" s="98"/>
      <c r="O38" s="125"/>
      <c r="P38" s="98"/>
      <c r="Q38" s="98"/>
      <c r="R38" s="125"/>
    </row>
    <row r="39" spans="1:26" ht="15.75" customHeight="1">
      <c r="A39" s="98" t="s">
        <v>767</v>
      </c>
      <c r="B39" s="119"/>
      <c r="C39" s="125"/>
      <c r="D39" s="98" t="s">
        <v>767</v>
      </c>
      <c r="E39" s="119"/>
      <c r="F39" s="125"/>
      <c r="G39" s="98" t="s">
        <v>767</v>
      </c>
      <c r="H39" s="119"/>
      <c r="I39" s="125"/>
      <c r="J39" s="98" t="s">
        <v>767</v>
      </c>
      <c r="K39" s="119"/>
      <c r="L39" s="125"/>
      <c r="M39" s="98" t="s">
        <v>767</v>
      </c>
      <c r="N39" s="119"/>
      <c r="O39" s="125"/>
      <c r="P39" s="98" t="s">
        <v>767</v>
      </c>
      <c r="Q39" s="119"/>
      <c r="R39" s="125"/>
    </row>
    <row r="40" spans="1:26" ht="109.5" customHeight="1">
      <c r="A40" s="110" t="s">
        <v>811</v>
      </c>
      <c r="B40" s="185"/>
      <c r="C40" s="125" t="s">
        <v>769</v>
      </c>
      <c r="D40" s="110" t="s">
        <v>768</v>
      </c>
      <c r="E40" s="185"/>
      <c r="F40" s="125" t="s">
        <v>769</v>
      </c>
      <c r="G40" s="110" t="s">
        <v>768</v>
      </c>
      <c r="H40" s="185"/>
      <c r="I40" s="125" t="s">
        <v>769</v>
      </c>
      <c r="J40" s="110" t="s">
        <v>768</v>
      </c>
      <c r="K40" s="185"/>
      <c r="L40" s="125" t="s">
        <v>769</v>
      </c>
      <c r="M40" s="110" t="s">
        <v>768</v>
      </c>
      <c r="N40" s="185"/>
      <c r="O40" s="125" t="s">
        <v>769</v>
      </c>
      <c r="P40" s="110" t="s">
        <v>768</v>
      </c>
      <c r="Q40" s="185"/>
      <c r="R40" s="125" t="s">
        <v>769</v>
      </c>
    </row>
    <row r="41" spans="1:26" ht="15.75" customHeight="1">
      <c r="A41" s="98"/>
      <c r="B41" s="124"/>
      <c r="C41" s="125"/>
      <c r="D41" s="125"/>
      <c r="E41" s="124"/>
      <c r="F41" s="125"/>
      <c r="G41" s="125"/>
      <c r="H41" s="124"/>
      <c r="I41" s="125"/>
      <c r="J41" s="125"/>
      <c r="K41" s="124"/>
      <c r="L41" s="125"/>
      <c r="M41" s="125"/>
      <c r="N41" s="124"/>
      <c r="O41" s="125"/>
      <c r="P41" s="125"/>
      <c r="Q41" s="124"/>
      <c r="R41" s="125"/>
    </row>
    <row r="42" spans="1:26" ht="15.75" customHeight="1">
      <c r="A42" s="136" t="s">
        <v>770</v>
      </c>
      <c r="B42" s="185"/>
      <c r="C42" s="125"/>
      <c r="D42" s="136" t="s">
        <v>770</v>
      </c>
      <c r="E42" s="185"/>
      <c r="F42" s="125"/>
      <c r="G42" s="136" t="s">
        <v>770</v>
      </c>
      <c r="H42" s="185"/>
      <c r="I42" s="125"/>
      <c r="J42" s="136" t="s">
        <v>770</v>
      </c>
      <c r="K42" s="185"/>
      <c r="L42" s="125"/>
      <c r="M42" s="136" t="s">
        <v>770</v>
      </c>
      <c r="N42" s="185"/>
      <c r="O42" s="125"/>
      <c r="P42" s="136" t="s">
        <v>770</v>
      </c>
      <c r="Q42" s="185"/>
      <c r="R42" s="125"/>
    </row>
    <row r="43" spans="1:26" ht="15.75" customHeight="1">
      <c r="A43" s="125"/>
      <c r="B43" s="125"/>
      <c r="C43" s="125"/>
      <c r="D43" s="125"/>
      <c r="E43" s="125"/>
      <c r="F43" s="125"/>
      <c r="G43" s="125"/>
      <c r="H43" s="125"/>
      <c r="I43" s="125"/>
      <c r="J43" s="125"/>
      <c r="K43" s="125"/>
      <c r="L43" s="125"/>
      <c r="M43" s="125"/>
      <c r="N43" s="125"/>
      <c r="O43" s="125"/>
      <c r="P43" s="125"/>
      <c r="Q43" s="125"/>
      <c r="R43" s="125"/>
    </row>
    <row r="44" spans="1:26" ht="15.75" customHeight="1">
      <c r="A44" s="136" t="s">
        <v>771</v>
      </c>
      <c r="B44" s="185"/>
      <c r="C44" s="125"/>
      <c r="D44" s="136" t="s">
        <v>771</v>
      </c>
      <c r="E44" s="185"/>
      <c r="F44" s="125"/>
      <c r="G44" s="136" t="s">
        <v>771</v>
      </c>
      <c r="H44" s="185"/>
      <c r="I44" s="125"/>
      <c r="J44" s="136" t="s">
        <v>771</v>
      </c>
      <c r="K44" s="185"/>
      <c r="L44" s="125"/>
      <c r="M44" s="136" t="s">
        <v>771</v>
      </c>
      <c r="N44" s="185"/>
      <c r="O44" s="125"/>
      <c r="P44" s="136" t="s">
        <v>771</v>
      </c>
      <c r="Q44" s="185"/>
      <c r="R44" s="125"/>
    </row>
    <row r="45" spans="1:26" ht="15.75" customHeight="1">
      <c r="A45" s="98"/>
      <c r="B45" s="119"/>
      <c r="C45" s="125"/>
      <c r="D45" s="98"/>
      <c r="E45" s="119"/>
      <c r="F45" s="125"/>
      <c r="G45" s="98"/>
      <c r="H45" s="119"/>
      <c r="I45" s="125"/>
      <c r="J45" s="98"/>
      <c r="K45" s="119"/>
      <c r="L45" s="125"/>
      <c r="M45" s="98"/>
      <c r="N45" s="119"/>
      <c r="O45" s="125"/>
      <c r="P45" s="98"/>
      <c r="Q45" s="119"/>
      <c r="R45" s="125"/>
    </row>
    <row r="46" spans="1:26" ht="15.75" customHeight="1">
      <c r="A46" s="98" t="s">
        <v>772</v>
      </c>
      <c r="B46" s="185" t="s">
        <v>55</v>
      </c>
      <c r="C46" s="125"/>
      <c r="D46" s="98" t="s">
        <v>772</v>
      </c>
      <c r="E46" s="185" t="s">
        <v>55</v>
      </c>
      <c r="F46" s="125"/>
      <c r="G46" s="98" t="s">
        <v>772</v>
      </c>
      <c r="H46" s="185" t="s">
        <v>55</v>
      </c>
      <c r="I46" s="125"/>
      <c r="J46" s="98" t="s">
        <v>772</v>
      </c>
      <c r="K46" s="185" t="s">
        <v>55</v>
      </c>
      <c r="L46" s="125"/>
      <c r="M46" s="98" t="s">
        <v>772</v>
      </c>
      <c r="N46" s="185" t="s">
        <v>55</v>
      </c>
      <c r="O46" s="125"/>
      <c r="P46" s="98" t="s">
        <v>772</v>
      </c>
      <c r="Q46" s="185" t="s">
        <v>55</v>
      </c>
      <c r="R46" s="125"/>
    </row>
    <row r="47" spans="1:26" ht="15.75" customHeight="1">
      <c r="A47" s="98"/>
      <c r="B47" s="124"/>
      <c r="C47" s="125"/>
      <c r="D47" s="125"/>
      <c r="E47" s="124"/>
      <c r="F47" s="125"/>
      <c r="G47" s="125"/>
      <c r="H47" s="124"/>
      <c r="I47" s="125"/>
      <c r="J47" s="125"/>
      <c r="K47" s="124"/>
      <c r="L47" s="125"/>
      <c r="M47" s="125"/>
      <c r="N47" s="124"/>
      <c r="O47" s="125"/>
      <c r="P47" s="125"/>
      <c r="Q47" s="124"/>
      <c r="R47" s="125"/>
    </row>
    <row r="48" spans="1:26" ht="15.75" customHeight="1">
      <c r="A48" s="133" t="s">
        <v>808</v>
      </c>
      <c r="B48" s="129"/>
      <c r="C48" s="129"/>
      <c r="D48" s="129"/>
      <c r="E48" s="129"/>
      <c r="F48" s="129"/>
      <c r="G48" s="129"/>
      <c r="H48" s="129"/>
      <c r="I48" s="129"/>
      <c r="J48" s="129"/>
      <c r="K48" s="129"/>
      <c r="L48" s="129"/>
      <c r="M48" s="129"/>
      <c r="N48" s="129"/>
      <c r="O48" s="129"/>
      <c r="P48" s="129"/>
      <c r="Q48" s="129"/>
      <c r="R48" s="129"/>
      <c r="S48" s="137"/>
      <c r="T48" s="137"/>
      <c r="U48" s="137"/>
      <c r="V48" s="137"/>
      <c r="W48" s="137"/>
      <c r="X48" s="137"/>
      <c r="Y48" s="137"/>
      <c r="Z48" s="137"/>
    </row>
    <row r="49" spans="1:26" ht="92.25" customHeight="1">
      <c r="A49" s="134" t="s">
        <v>773</v>
      </c>
      <c r="B49" s="138"/>
      <c r="C49" s="138"/>
      <c r="D49" s="138"/>
      <c r="E49" s="138"/>
      <c r="F49" s="138"/>
      <c r="G49" s="138"/>
      <c r="H49" s="138"/>
      <c r="I49" s="138"/>
      <c r="J49" s="138"/>
      <c r="K49" s="138"/>
      <c r="L49" s="138"/>
      <c r="M49" s="138"/>
      <c r="N49" s="138"/>
      <c r="O49" s="138"/>
      <c r="P49" s="138"/>
      <c r="Q49" s="138"/>
      <c r="R49" s="138"/>
      <c r="S49" s="137"/>
      <c r="T49" s="137"/>
      <c r="U49" s="137"/>
      <c r="V49" s="137"/>
      <c r="W49" s="137"/>
      <c r="X49" s="137"/>
      <c r="Y49" s="137"/>
      <c r="Z49" s="137"/>
    </row>
    <row r="50" spans="1:26" ht="15.75" customHeight="1">
      <c r="A50" s="116"/>
      <c r="B50" s="138"/>
      <c r="C50" s="138"/>
      <c r="D50" s="138"/>
      <c r="E50" s="138"/>
      <c r="F50" s="138"/>
      <c r="G50" s="138"/>
      <c r="H50" s="138"/>
      <c r="I50" s="138"/>
      <c r="J50" s="138"/>
      <c r="K50" s="138"/>
      <c r="L50" s="138"/>
      <c r="M50" s="138"/>
      <c r="N50" s="138"/>
      <c r="O50" s="138"/>
      <c r="P50" s="138"/>
      <c r="Q50" s="138"/>
      <c r="R50" s="138"/>
      <c r="S50" s="137"/>
      <c r="T50" s="137"/>
      <c r="U50" s="137"/>
      <c r="V50" s="137"/>
      <c r="W50" s="137"/>
      <c r="X50" s="137"/>
      <c r="Y50" s="137"/>
      <c r="Z50" s="137"/>
    </row>
    <row r="51" spans="1:26" ht="15.75" customHeight="1">
      <c r="A51" s="139" t="s">
        <v>774</v>
      </c>
      <c r="B51" s="138"/>
      <c r="C51" s="138"/>
      <c r="D51" s="138"/>
      <c r="E51" s="138"/>
      <c r="F51" s="138"/>
      <c r="G51" s="138"/>
      <c r="H51" s="138"/>
      <c r="I51" s="138"/>
      <c r="J51" s="138"/>
      <c r="K51" s="138"/>
      <c r="L51" s="138"/>
      <c r="M51" s="138"/>
      <c r="N51" s="138"/>
      <c r="O51" s="138"/>
      <c r="P51" s="138"/>
      <c r="Q51" s="138"/>
      <c r="R51" s="138"/>
      <c r="S51" s="137"/>
      <c r="T51" s="137"/>
      <c r="U51" s="137"/>
      <c r="V51" s="137"/>
      <c r="W51" s="137"/>
      <c r="X51" s="137"/>
      <c r="Y51" s="137"/>
      <c r="Z51" s="137"/>
    </row>
    <row r="52" spans="1:26" ht="79.5" customHeight="1">
      <c r="A52" s="134" t="s">
        <v>775</v>
      </c>
      <c r="B52" s="140" t="s">
        <v>754</v>
      </c>
      <c r="C52" s="141"/>
      <c r="D52" s="141"/>
      <c r="E52" s="140" t="s">
        <v>755</v>
      </c>
      <c r="F52" s="141"/>
      <c r="G52" s="141"/>
      <c r="H52" s="140" t="s">
        <v>756</v>
      </c>
      <c r="I52" s="141"/>
      <c r="J52" s="141"/>
      <c r="K52" s="140" t="s">
        <v>757</v>
      </c>
      <c r="L52" s="141"/>
      <c r="M52" s="141"/>
      <c r="N52" s="140" t="s">
        <v>758</v>
      </c>
      <c r="O52" s="141"/>
      <c r="P52" s="141"/>
      <c r="Q52" s="140" t="s">
        <v>759</v>
      </c>
      <c r="R52" s="141"/>
      <c r="S52" s="137"/>
      <c r="T52" s="137"/>
      <c r="U52" s="137"/>
      <c r="V52" s="137"/>
      <c r="W52" s="137"/>
      <c r="X52" s="137"/>
      <c r="Y52" s="137"/>
      <c r="Z52" s="137"/>
    </row>
    <row r="53" spans="1:26" ht="15.75" customHeight="1">
      <c r="A53" s="142" t="s">
        <v>760</v>
      </c>
      <c r="B53" s="180"/>
      <c r="C53" s="138"/>
      <c r="D53" s="143" t="s">
        <v>760</v>
      </c>
      <c r="E53" s="180"/>
      <c r="F53" s="138"/>
      <c r="G53" s="143" t="s">
        <v>760</v>
      </c>
      <c r="H53" s="180"/>
      <c r="I53" s="138"/>
      <c r="J53" s="143" t="s">
        <v>760</v>
      </c>
      <c r="K53" s="180"/>
      <c r="L53" s="138"/>
      <c r="M53" s="143" t="s">
        <v>760</v>
      </c>
      <c r="N53" s="180"/>
      <c r="O53" s="138"/>
      <c r="P53" s="143" t="s">
        <v>760</v>
      </c>
      <c r="Q53" s="180"/>
      <c r="R53" s="138"/>
      <c r="S53" s="137"/>
      <c r="T53" s="137"/>
      <c r="U53" s="137"/>
      <c r="V53" s="137"/>
      <c r="W53" s="137"/>
      <c r="X53" s="137"/>
      <c r="Y53" s="137"/>
      <c r="Z53" s="137"/>
    </row>
    <row r="54" spans="1:26" ht="15.75" customHeight="1">
      <c r="A54" s="116"/>
      <c r="B54" s="115"/>
      <c r="C54" s="138"/>
      <c r="D54" s="144"/>
      <c r="E54" s="115"/>
      <c r="F54" s="138"/>
      <c r="G54" s="144"/>
      <c r="H54" s="115"/>
      <c r="I54" s="138"/>
      <c r="J54" s="144"/>
      <c r="K54" s="115"/>
      <c r="L54" s="138"/>
      <c r="M54" s="144"/>
      <c r="N54" s="115"/>
      <c r="O54" s="138"/>
      <c r="P54" s="144"/>
      <c r="Q54" s="115"/>
      <c r="R54" s="138"/>
      <c r="S54" s="137"/>
      <c r="T54" s="137"/>
      <c r="U54" s="137"/>
      <c r="V54" s="137"/>
      <c r="W54" s="137"/>
      <c r="X54" s="137"/>
      <c r="Y54" s="137"/>
      <c r="Z54" s="137"/>
    </row>
    <row r="55" spans="1:26" ht="15.75" customHeight="1">
      <c r="A55" s="142" t="s">
        <v>761</v>
      </c>
      <c r="B55" s="180"/>
      <c r="C55" s="138"/>
      <c r="D55" s="143" t="s">
        <v>761</v>
      </c>
      <c r="E55" s="180"/>
      <c r="F55" s="138"/>
      <c r="G55" s="143" t="s">
        <v>761</v>
      </c>
      <c r="H55" s="180"/>
      <c r="I55" s="138"/>
      <c r="J55" s="143" t="s">
        <v>761</v>
      </c>
      <c r="K55" s="180"/>
      <c r="L55" s="138"/>
      <c r="M55" s="143" t="s">
        <v>761</v>
      </c>
      <c r="N55" s="180"/>
      <c r="O55" s="138"/>
      <c r="P55" s="143" t="s">
        <v>761</v>
      </c>
      <c r="Q55" s="180"/>
      <c r="R55" s="138"/>
      <c r="S55" s="137"/>
      <c r="T55" s="137"/>
      <c r="U55" s="137"/>
      <c r="V55" s="137"/>
      <c r="W55" s="137"/>
      <c r="X55" s="137"/>
      <c r="Y55" s="137"/>
      <c r="Z55" s="137"/>
    </row>
    <row r="56" spans="1:26" ht="15.75" customHeight="1">
      <c r="A56" s="116"/>
      <c r="B56" s="115"/>
      <c r="C56" s="138"/>
      <c r="D56" s="144"/>
      <c r="E56" s="115"/>
      <c r="F56" s="138"/>
      <c r="G56" s="144"/>
      <c r="H56" s="115"/>
      <c r="I56" s="138"/>
      <c r="J56" s="144"/>
      <c r="K56" s="115"/>
      <c r="L56" s="138"/>
      <c r="M56" s="144"/>
      <c r="N56" s="115"/>
      <c r="O56" s="138"/>
      <c r="P56" s="144"/>
      <c r="Q56" s="115"/>
      <c r="R56" s="138"/>
      <c r="S56" s="137"/>
      <c r="T56" s="137"/>
      <c r="U56" s="137"/>
      <c r="V56" s="137"/>
      <c r="W56" s="137"/>
      <c r="X56" s="137"/>
      <c r="Y56" s="137"/>
      <c r="Z56" s="137"/>
    </row>
    <row r="57" spans="1:26" ht="15.75" customHeight="1">
      <c r="A57" s="142" t="s">
        <v>748</v>
      </c>
      <c r="B57" s="180"/>
      <c r="C57" s="138"/>
      <c r="D57" s="143" t="s">
        <v>748</v>
      </c>
      <c r="E57" s="180"/>
      <c r="F57" s="138"/>
      <c r="G57" s="143" t="s">
        <v>748</v>
      </c>
      <c r="H57" s="180"/>
      <c r="I57" s="138"/>
      <c r="J57" s="143" t="s">
        <v>748</v>
      </c>
      <c r="K57" s="180"/>
      <c r="L57" s="138"/>
      <c r="M57" s="143" t="s">
        <v>748</v>
      </c>
      <c r="N57" s="180"/>
      <c r="O57" s="138"/>
      <c r="P57" s="143" t="s">
        <v>748</v>
      </c>
      <c r="Q57" s="180"/>
      <c r="R57" s="138"/>
      <c r="S57" s="137"/>
      <c r="T57" s="137"/>
      <c r="U57" s="137"/>
      <c r="V57" s="137"/>
      <c r="W57" s="137"/>
      <c r="X57" s="137"/>
      <c r="Y57" s="137"/>
      <c r="Z57" s="137"/>
    </row>
    <row r="58" spans="1:26" ht="15.75" customHeight="1">
      <c r="A58" s="116"/>
      <c r="B58" s="115"/>
      <c r="C58" s="138"/>
      <c r="D58" s="144"/>
      <c r="E58" s="115"/>
      <c r="F58" s="138"/>
      <c r="G58" s="144"/>
      <c r="H58" s="115"/>
      <c r="I58" s="138"/>
      <c r="J58" s="144"/>
      <c r="K58" s="115"/>
      <c r="L58" s="138"/>
      <c r="M58" s="144"/>
      <c r="N58" s="115"/>
      <c r="O58" s="138"/>
      <c r="P58" s="144"/>
      <c r="Q58" s="115"/>
      <c r="R58" s="138"/>
      <c r="S58" s="137"/>
      <c r="T58" s="137"/>
      <c r="U58" s="137"/>
      <c r="V58" s="137"/>
      <c r="W58" s="137"/>
      <c r="X58" s="137"/>
      <c r="Y58" s="137"/>
      <c r="Z58" s="137"/>
    </row>
    <row r="59" spans="1:26" ht="15.75" customHeight="1">
      <c r="A59" s="142" t="s">
        <v>776</v>
      </c>
      <c r="B59" s="180"/>
      <c r="C59" s="138" t="s">
        <v>777</v>
      </c>
      <c r="D59" s="143" t="s">
        <v>776</v>
      </c>
      <c r="E59" s="180"/>
      <c r="F59" s="138" t="s">
        <v>777</v>
      </c>
      <c r="G59" s="143" t="s">
        <v>776</v>
      </c>
      <c r="H59" s="180"/>
      <c r="I59" s="138" t="s">
        <v>777</v>
      </c>
      <c r="J59" s="143" t="s">
        <v>776</v>
      </c>
      <c r="K59" s="180"/>
      <c r="L59" s="138" t="s">
        <v>777</v>
      </c>
      <c r="M59" s="143" t="s">
        <v>776</v>
      </c>
      <c r="N59" s="180"/>
      <c r="O59" s="138" t="s">
        <v>777</v>
      </c>
      <c r="P59" s="143" t="s">
        <v>776</v>
      </c>
      <c r="Q59" s="180"/>
      <c r="R59" s="138" t="s">
        <v>777</v>
      </c>
      <c r="S59" s="137"/>
      <c r="T59" s="137"/>
      <c r="U59" s="137"/>
      <c r="V59" s="137"/>
      <c r="W59" s="137"/>
      <c r="X59" s="137"/>
      <c r="Y59" s="137"/>
      <c r="Z59" s="137"/>
    </row>
    <row r="60" spans="1:26" ht="15.75" customHeight="1">
      <c r="A60" s="116"/>
      <c r="B60" s="115"/>
      <c r="C60" s="138"/>
      <c r="D60" s="144"/>
      <c r="E60" s="115"/>
      <c r="F60" s="138"/>
      <c r="G60" s="144"/>
      <c r="H60" s="115"/>
      <c r="I60" s="138"/>
      <c r="J60" s="144"/>
      <c r="K60" s="115"/>
      <c r="L60" s="138"/>
      <c r="M60" s="144"/>
      <c r="N60" s="115"/>
      <c r="O60" s="138"/>
      <c r="P60" s="144"/>
      <c r="Q60" s="115"/>
      <c r="R60" s="138"/>
      <c r="S60" s="137"/>
      <c r="T60" s="137"/>
      <c r="U60" s="137"/>
      <c r="V60" s="137"/>
      <c r="W60" s="137"/>
      <c r="X60" s="137"/>
      <c r="Y60" s="137"/>
      <c r="Z60" s="137"/>
    </row>
    <row r="61" spans="1:26" ht="15.75" customHeight="1">
      <c r="A61" s="142" t="s">
        <v>778</v>
      </c>
      <c r="B61" s="180"/>
      <c r="C61" s="138"/>
      <c r="D61" s="143" t="s">
        <v>778</v>
      </c>
      <c r="E61" s="181"/>
      <c r="F61" s="138"/>
      <c r="G61" s="143" t="s">
        <v>778</v>
      </c>
      <c r="H61" s="181"/>
      <c r="I61" s="138"/>
      <c r="J61" s="143" t="s">
        <v>778</v>
      </c>
      <c r="K61" s="181"/>
      <c r="L61" s="138"/>
      <c r="M61" s="143" t="s">
        <v>778</v>
      </c>
      <c r="N61" s="180"/>
      <c r="O61" s="138"/>
      <c r="P61" s="143" t="s">
        <v>778</v>
      </c>
      <c r="Q61" s="180"/>
      <c r="R61" s="138"/>
      <c r="S61" s="137"/>
      <c r="T61" s="137"/>
      <c r="U61" s="137"/>
      <c r="V61" s="137"/>
      <c r="W61" s="137"/>
      <c r="X61" s="137"/>
      <c r="Y61" s="137"/>
      <c r="Z61" s="137"/>
    </row>
    <row r="62" spans="1:26" ht="15.75" customHeight="1">
      <c r="A62" s="116"/>
      <c r="B62" s="115"/>
      <c r="C62" s="138"/>
      <c r="D62" s="144"/>
      <c r="E62" s="115"/>
      <c r="F62" s="138"/>
      <c r="G62" s="144"/>
      <c r="H62" s="115"/>
      <c r="I62" s="138"/>
      <c r="J62" s="144"/>
      <c r="K62" s="115"/>
      <c r="L62" s="138"/>
      <c r="M62" s="144"/>
      <c r="N62" s="115"/>
      <c r="O62" s="138"/>
      <c r="P62" s="144"/>
      <c r="Q62" s="115"/>
      <c r="R62" s="138"/>
      <c r="S62" s="137"/>
      <c r="T62" s="137"/>
      <c r="U62" s="137"/>
      <c r="V62" s="137"/>
      <c r="W62" s="137"/>
      <c r="X62" s="137"/>
      <c r="Y62" s="137"/>
      <c r="Z62" s="137"/>
    </row>
    <row r="63" spans="1:26" ht="15.75" customHeight="1">
      <c r="A63" s="142" t="s">
        <v>779</v>
      </c>
      <c r="B63" s="180"/>
      <c r="C63" s="138"/>
      <c r="D63" s="143" t="s">
        <v>779</v>
      </c>
      <c r="E63" s="180"/>
      <c r="F63" s="138"/>
      <c r="G63" s="143" t="s">
        <v>779</v>
      </c>
      <c r="H63" s="180"/>
      <c r="I63" s="138"/>
      <c r="J63" s="143" t="s">
        <v>779</v>
      </c>
      <c r="K63" s="180"/>
      <c r="L63" s="138"/>
      <c r="M63" s="143" t="s">
        <v>779</v>
      </c>
      <c r="N63" s="180"/>
      <c r="O63" s="138"/>
      <c r="P63" s="143" t="s">
        <v>779</v>
      </c>
      <c r="Q63" s="180"/>
      <c r="R63" s="138"/>
      <c r="S63" s="137"/>
      <c r="T63" s="137"/>
      <c r="U63" s="137"/>
      <c r="V63" s="137"/>
      <c r="W63" s="137"/>
      <c r="X63" s="137"/>
      <c r="Y63" s="137"/>
      <c r="Z63" s="137"/>
    </row>
    <row r="64" spans="1:26" ht="15.75" customHeight="1">
      <c r="A64" s="116"/>
      <c r="B64" s="138"/>
      <c r="C64" s="138"/>
      <c r="D64" s="138"/>
      <c r="E64" s="138"/>
      <c r="F64" s="138"/>
      <c r="G64" s="138"/>
      <c r="H64" s="138"/>
      <c r="I64" s="138"/>
      <c r="J64" s="138"/>
      <c r="K64" s="138"/>
      <c r="L64" s="138"/>
      <c r="M64" s="138"/>
      <c r="N64" s="138"/>
      <c r="O64" s="138"/>
      <c r="P64" s="138"/>
      <c r="Q64" s="138"/>
      <c r="R64" s="138"/>
      <c r="S64" s="137"/>
      <c r="T64" s="137"/>
      <c r="U64" s="137"/>
      <c r="V64" s="137"/>
      <c r="W64" s="137"/>
      <c r="X64" s="137"/>
      <c r="Y64" s="137"/>
      <c r="Z64" s="137"/>
    </row>
    <row r="65" spans="1:26" ht="15.75" customHeight="1">
      <c r="A65" s="139" t="s">
        <v>780</v>
      </c>
      <c r="B65" s="115"/>
      <c r="C65" s="138"/>
      <c r="D65" s="138"/>
      <c r="E65" s="138"/>
      <c r="F65" s="138"/>
      <c r="G65" s="138"/>
      <c r="H65" s="138"/>
      <c r="I65" s="138"/>
      <c r="J65" s="138"/>
      <c r="K65" s="138"/>
      <c r="L65" s="138"/>
      <c r="M65" s="138"/>
      <c r="N65" s="138"/>
      <c r="O65" s="138"/>
      <c r="P65" s="138"/>
      <c r="Q65" s="138"/>
      <c r="R65" s="138"/>
      <c r="S65" s="137"/>
      <c r="T65" s="137"/>
      <c r="U65" s="137"/>
      <c r="V65" s="137"/>
      <c r="W65" s="137"/>
      <c r="X65" s="137"/>
      <c r="Y65" s="137"/>
      <c r="Z65" s="137"/>
    </row>
    <row r="66" spans="1:26" ht="409.5" customHeight="1">
      <c r="A66" s="145" t="s">
        <v>818</v>
      </c>
      <c r="B66" s="180"/>
      <c r="C66" s="138"/>
      <c r="D66" s="138"/>
      <c r="E66" s="138"/>
      <c r="F66" s="138"/>
      <c r="G66" s="138"/>
      <c r="H66" s="138"/>
      <c r="I66" s="138"/>
      <c r="J66" s="138"/>
      <c r="K66" s="138"/>
      <c r="L66" s="138"/>
      <c r="M66" s="138"/>
      <c r="N66" s="138"/>
      <c r="O66" s="138"/>
      <c r="P66" s="138"/>
      <c r="Q66" s="138"/>
      <c r="R66" s="138"/>
      <c r="S66" s="137"/>
      <c r="T66" s="137"/>
      <c r="U66" s="137"/>
      <c r="V66" s="137"/>
      <c r="W66" s="137"/>
      <c r="X66" s="137"/>
      <c r="Y66" s="137"/>
      <c r="Z66" s="137"/>
    </row>
    <row r="67" spans="1:26" ht="15.75" customHeight="1">
      <c r="A67" s="116"/>
      <c r="B67" s="138"/>
      <c r="C67" s="138"/>
      <c r="D67" s="138"/>
      <c r="E67" s="138"/>
      <c r="F67" s="138"/>
      <c r="G67" s="138"/>
      <c r="H67" s="138"/>
      <c r="I67" s="138"/>
      <c r="J67" s="138"/>
      <c r="K67" s="138"/>
      <c r="L67" s="138"/>
      <c r="M67" s="138"/>
      <c r="N67" s="138"/>
      <c r="O67" s="138"/>
      <c r="P67" s="138"/>
      <c r="Q67" s="138"/>
      <c r="R67" s="138"/>
      <c r="S67" s="137"/>
      <c r="T67" s="137"/>
      <c r="U67" s="137"/>
      <c r="V67" s="137"/>
      <c r="W67" s="137"/>
      <c r="X67" s="137"/>
      <c r="Y67" s="137"/>
      <c r="Z67" s="137"/>
    </row>
    <row r="68" spans="1:26" ht="15.75" customHeight="1">
      <c r="A68" s="139" t="s">
        <v>781</v>
      </c>
      <c r="B68" s="138"/>
      <c r="C68" s="138"/>
      <c r="D68" s="138"/>
      <c r="E68" s="138"/>
      <c r="F68" s="138"/>
      <c r="G68" s="138"/>
      <c r="H68" s="138"/>
      <c r="I68" s="138"/>
      <c r="J68" s="138"/>
      <c r="K68" s="138"/>
      <c r="L68" s="138"/>
      <c r="M68" s="138"/>
      <c r="N68" s="138"/>
      <c r="O68" s="138"/>
      <c r="P68" s="138"/>
      <c r="Q68" s="138"/>
      <c r="R68" s="138"/>
      <c r="S68" s="137"/>
      <c r="T68" s="137"/>
      <c r="U68" s="137"/>
      <c r="V68" s="137"/>
      <c r="W68" s="137"/>
      <c r="X68" s="137"/>
      <c r="Y68" s="137"/>
      <c r="Z68" s="137"/>
    </row>
    <row r="69" spans="1:26" ht="40.5" customHeight="1">
      <c r="A69" s="134" t="s">
        <v>782</v>
      </c>
      <c r="B69" s="146" t="s">
        <v>754</v>
      </c>
      <c r="C69" s="141"/>
      <c r="D69" s="141"/>
      <c r="E69" s="146" t="s">
        <v>755</v>
      </c>
      <c r="F69" s="141"/>
      <c r="G69" s="141"/>
      <c r="H69" s="146" t="s">
        <v>756</v>
      </c>
      <c r="I69" s="141"/>
      <c r="J69" s="141"/>
      <c r="K69" s="146" t="s">
        <v>757</v>
      </c>
      <c r="L69" s="141"/>
      <c r="M69" s="141"/>
      <c r="N69" s="146" t="s">
        <v>758</v>
      </c>
      <c r="O69" s="141"/>
      <c r="P69" s="141"/>
      <c r="Q69" s="146" t="s">
        <v>759</v>
      </c>
      <c r="R69" s="141"/>
      <c r="S69" s="137"/>
      <c r="T69" s="137"/>
      <c r="U69" s="137"/>
      <c r="V69" s="137"/>
      <c r="W69" s="137"/>
      <c r="X69" s="137"/>
      <c r="Y69" s="137"/>
      <c r="Z69" s="137"/>
    </row>
    <row r="70" spans="1:26" ht="15.75" customHeight="1">
      <c r="A70" s="116"/>
      <c r="B70" s="115"/>
      <c r="C70" s="138"/>
      <c r="D70" s="138"/>
      <c r="E70" s="115"/>
      <c r="F70" s="138"/>
      <c r="G70" s="138"/>
      <c r="H70" s="115"/>
      <c r="I70" s="138"/>
      <c r="J70" s="138"/>
      <c r="K70" s="115"/>
      <c r="L70" s="138"/>
      <c r="M70" s="138"/>
      <c r="N70" s="115"/>
      <c r="O70" s="138"/>
      <c r="P70" s="138"/>
      <c r="Q70" s="115"/>
      <c r="R70" s="138"/>
      <c r="S70" s="137"/>
      <c r="T70" s="137"/>
      <c r="U70" s="137"/>
      <c r="V70" s="137"/>
      <c r="W70" s="137"/>
      <c r="X70" s="137"/>
      <c r="Y70" s="137"/>
      <c r="Z70" s="137"/>
    </row>
    <row r="71" spans="1:26" ht="15.75" customHeight="1">
      <c r="A71" s="142" t="s">
        <v>748</v>
      </c>
      <c r="B71" s="180"/>
      <c r="C71" s="138"/>
      <c r="D71" s="143" t="s">
        <v>748</v>
      </c>
      <c r="E71" s="180"/>
      <c r="F71" s="138"/>
      <c r="G71" s="143" t="s">
        <v>748</v>
      </c>
      <c r="H71" s="180"/>
      <c r="I71" s="138"/>
      <c r="J71" s="143" t="s">
        <v>748</v>
      </c>
      <c r="K71" s="180"/>
      <c r="L71" s="138"/>
      <c r="M71" s="143" t="s">
        <v>748</v>
      </c>
      <c r="N71" s="180"/>
      <c r="O71" s="138"/>
      <c r="P71" s="143" t="s">
        <v>748</v>
      </c>
      <c r="Q71" s="180"/>
      <c r="R71" s="138"/>
      <c r="S71" s="137"/>
      <c r="T71" s="137"/>
      <c r="U71" s="137"/>
      <c r="V71" s="137"/>
      <c r="W71" s="137"/>
      <c r="X71" s="137"/>
      <c r="Y71" s="137"/>
      <c r="Z71" s="137"/>
    </row>
    <row r="72" spans="1:26" ht="15.75" customHeight="1">
      <c r="A72" s="116"/>
      <c r="B72" s="115"/>
      <c r="C72" s="138"/>
      <c r="D72" s="144"/>
      <c r="E72" s="115"/>
      <c r="F72" s="138"/>
      <c r="G72" s="144"/>
      <c r="H72" s="115"/>
      <c r="I72" s="138"/>
      <c r="J72" s="144"/>
      <c r="K72" s="115"/>
      <c r="L72" s="138"/>
      <c r="M72" s="144"/>
      <c r="N72" s="115"/>
      <c r="O72" s="138"/>
      <c r="P72" s="144"/>
      <c r="Q72" s="115"/>
      <c r="R72" s="138"/>
      <c r="S72" s="137"/>
      <c r="T72" s="137"/>
      <c r="U72" s="137"/>
      <c r="V72" s="137"/>
      <c r="W72" s="137"/>
      <c r="X72" s="137"/>
      <c r="Y72" s="137"/>
      <c r="Z72" s="137"/>
    </row>
    <row r="73" spans="1:26" ht="15.75" customHeight="1">
      <c r="A73" s="142" t="s">
        <v>746</v>
      </c>
      <c r="B73" s="180"/>
      <c r="C73" s="138"/>
      <c r="D73" s="143" t="s">
        <v>746</v>
      </c>
      <c r="E73" s="180"/>
      <c r="F73" s="138"/>
      <c r="G73" s="143" t="s">
        <v>746</v>
      </c>
      <c r="H73" s="180"/>
      <c r="I73" s="138"/>
      <c r="J73" s="143" t="s">
        <v>746</v>
      </c>
      <c r="K73" s="180"/>
      <c r="L73" s="138"/>
      <c r="M73" s="143" t="s">
        <v>746</v>
      </c>
      <c r="N73" s="180"/>
      <c r="O73" s="138"/>
      <c r="P73" s="143" t="s">
        <v>746</v>
      </c>
      <c r="Q73" s="180"/>
      <c r="R73" s="138"/>
      <c r="S73" s="137"/>
      <c r="T73" s="137"/>
      <c r="U73" s="137"/>
      <c r="V73" s="137"/>
      <c r="W73" s="137"/>
      <c r="X73" s="137"/>
      <c r="Y73" s="137"/>
      <c r="Z73" s="137"/>
    </row>
    <row r="74" spans="1:26" ht="15.75" customHeight="1">
      <c r="A74" s="116"/>
      <c r="B74" s="115"/>
      <c r="C74" s="138"/>
      <c r="D74" s="144"/>
      <c r="E74" s="115"/>
      <c r="F74" s="138"/>
      <c r="G74" s="144"/>
      <c r="H74" s="115"/>
      <c r="I74" s="138"/>
      <c r="J74" s="144"/>
      <c r="K74" s="115"/>
      <c r="L74" s="138"/>
      <c r="M74" s="144"/>
      <c r="N74" s="115"/>
      <c r="O74" s="138"/>
      <c r="P74" s="144"/>
      <c r="Q74" s="115"/>
      <c r="R74" s="138"/>
      <c r="S74" s="137"/>
      <c r="T74" s="137"/>
      <c r="U74" s="137"/>
      <c r="V74" s="137"/>
      <c r="W74" s="137"/>
      <c r="X74" s="137"/>
      <c r="Y74" s="137"/>
      <c r="Z74" s="137"/>
    </row>
    <row r="75" spans="1:26" ht="15.75" customHeight="1">
      <c r="A75" s="142" t="s">
        <v>778</v>
      </c>
      <c r="B75" s="180"/>
      <c r="C75" s="138"/>
      <c r="D75" s="143" t="s">
        <v>778</v>
      </c>
      <c r="E75" s="180"/>
      <c r="F75" s="138"/>
      <c r="G75" s="143" t="s">
        <v>778</v>
      </c>
      <c r="H75" s="180"/>
      <c r="I75" s="138"/>
      <c r="J75" s="143" t="s">
        <v>778</v>
      </c>
      <c r="K75" s="180"/>
      <c r="L75" s="138"/>
      <c r="M75" s="143" t="s">
        <v>778</v>
      </c>
      <c r="N75" s="181"/>
      <c r="O75" s="138"/>
      <c r="P75" s="143" t="s">
        <v>778</v>
      </c>
      <c r="Q75" s="181"/>
      <c r="R75" s="138"/>
      <c r="S75" s="137"/>
      <c r="T75" s="137"/>
      <c r="U75" s="137"/>
      <c r="V75" s="137"/>
      <c r="W75" s="137"/>
      <c r="X75" s="137"/>
      <c r="Y75" s="137"/>
      <c r="Z75" s="137"/>
    </row>
    <row r="76" spans="1:26" ht="15.75" customHeight="1">
      <c r="A76" s="124"/>
      <c r="B76" s="124"/>
      <c r="C76" s="124"/>
      <c r="D76" s="124"/>
      <c r="E76" s="124"/>
      <c r="F76" s="124"/>
      <c r="G76" s="124"/>
      <c r="H76" s="124"/>
      <c r="I76" s="124"/>
      <c r="J76" s="124"/>
      <c r="K76" s="124"/>
      <c r="L76" s="124"/>
      <c r="M76" s="124"/>
      <c r="N76" s="124"/>
      <c r="O76" s="124"/>
      <c r="P76" s="124"/>
      <c r="Q76" s="124"/>
      <c r="R76" s="124"/>
    </row>
    <row r="77" spans="1:26" ht="15.75" customHeight="1">
      <c r="A77" s="124"/>
      <c r="B77" s="124"/>
      <c r="C77" s="124"/>
      <c r="D77" s="124"/>
      <c r="E77" s="124"/>
      <c r="F77" s="124"/>
      <c r="G77" s="124"/>
      <c r="H77" s="124"/>
      <c r="I77" s="124"/>
      <c r="J77" s="124"/>
      <c r="K77" s="124"/>
      <c r="L77" s="124"/>
      <c r="M77" s="124"/>
      <c r="N77" s="124"/>
      <c r="O77" s="124"/>
      <c r="P77" s="124"/>
      <c r="Q77" s="124"/>
      <c r="R77" s="124"/>
    </row>
    <row r="78" spans="1:26" ht="15.75" customHeight="1">
      <c r="A78" s="124"/>
      <c r="B78" s="124"/>
      <c r="C78" s="124"/>
      <c r="D78" s="124"/>
      <c r="E78" s="124"/>
      <c r="F78" s="124"/>
      <c r="G78" s="124"/>
      <c r="H78" s="124"/>
      <c r="I78" s="124"/>
      <c r="J78" s="124"/>
      <c r="K78" s="124"/>
      <c r="L78" s="124"/>
      <c r="M78" s="124"/>
      <c r="N78" s="124"/>
      <c r="O78" s="124"/>
      <c r="P78" s="124"/>
      <c r="Q78" s="124"/>
      <c r="R78" s="124"/>
    </row>
    <row r="79" spans="1:26" ht="42" customHeight="1">
      <c r="A79" s="147" t="s">
        <v>836</v>
      </c>
      <c r="B79" s="124"/>
      <c r="C79" s="124"/>
      <c r="D79" s="124"/>
      <c r="E79" s="124"/>
      <c r="F79" s="124"/>
      <c r="G79" s="124"/>
      <c r="H79" s="124"/>
      <c r="I79" s="124"/>
      <c r="J79" s="124"/>
      <c r="K79" s="124"/>
      <c r="L79" s="124"/>
      <c r="M79" s="124"/>
      <c r="N79" s="124"/>
      <c r="O79" s="124"/>
      <c r="P79" s="124"/>
      <c r="Q79" s="124"/>
      <c r="R79" s="124"/>
    </row>
    <row r="80" spans="1:26" ht="15.75" customHeight="1">
      <c r="A80" s="126" t="s">
        <v>744</v>
      </c>
      <c r="B80" s="127" t="s">
        <v>783</v>
      </c>
      <c r="C80" s="125"/>
      <c r="D80" s="125"/>
      <c r="E80" s="124"/>
      <c r="F80" s="125"/>
      <c r="G80" s="125"/>
      <c r="H80" s="124"/>
      <c r="I80" s="125"/>
      <c r="J80" s="125"/>
      <c r="K80" s="124"/>
      <c r="L80" s="125"/>
      <c r="M80" s="125"/>
      <c r="N80" s="124"/>
      <c r="O80" s="125"/>
      <c r="P80" s="125"/>
      <c r="Q80" s="124"/>
      <c r="R80" s="125"/>
    </row>
    <row r="81" spans="1:18" ht="15.75" customHeight="1">
      <c r="A81" s="126"/>
      <c r="B81" s="124"/>
      <c r="C81" s="125"/>
      <c r="D81" s="125"/>
      <c r="E81" s="124"/>
      <c r="F81" s="125"/>
      <c r="G81" s="125"/>
      <c r="H81" s="124"/>
      <c r="I81" s="125"/>
      <c r="J81" s="125"/>
      <c r="K81" s="124"/>
      <c r="L81" s="125"/>
      <c r="M81" s="125"/>
      <c r="N81" s="124"/>
      <c r="O81" s="125"/>
      <c r="P81" s="125"/>
      <c r="Q81" s="124"/>
      <c r="R81" s="125"/>
    </row>
    <row r="82" spans="1:18" ht="15.75" customHeight="1">
      <c r="A82" s="126" t="s">
        <v>746</v>
      </c>
      <c r="B82" s="177"/>
      <c r="C82" s="125"/>
      <c r="D82" s="125"/>
      <c r="E82" s="124"/>
      <c r="F82" s="125"/>
      <c r="G82" s="125"/>
      <c r="H82" s="124"/>
      <c r="I82" s="125"/>
      <c r="J82" s="125"/>
      <c r="K82" s="124"/>
      <c r="L82" s="125"/>
      <c r="M82" s="125"/>
      <c r="N82" s="124"/>
      <c r="O82" s="125"/>
      <c r="P82" s="125"/>
      <c r="Q82" s="124"/>
      <c r="R82" s="125"/>
    </row>
    <row r="83" spans="1:18" ht="15.75" customHeight="1">
      <c r="A83" s="126"/>
      <c r="B83" s="124"/>
      <c r="C83" s="125"/>
      <c r="D83" s="125"/>
      <c r="E83" s="124"/>
      <c r="F83" s="125"/>
      <c r="G83" s="125"/>
      <c r="H83" s="124"/>
      <c r="I83" s="125"/>
      <c r="J83" s="125"/>
      <c r="K83" s="124"/>
      <c r="L83" s="125"/>
      <c r="M83" s="125"/>
      <c r="N83" s="124"/>
      <c r="O83" s="125"/>
      <c r="P83" s="125"/>
      <c r="Q83" s="124"/>
      <c r="R83" s="125"/>
    </row>
    <row r="84" spans="1:18" ht="15.75" customHeight="1">
      <c r="A84" s="126" t="s">
        <v>747</v>
      </c>
      <c r="B84" s="177"/>
      <c r="C84" s="125"/>
      <c r="D84" s="125"/>
      <c r="E84" s="124"/>
      <c r="F84" s="125"/>
      <c r="G84" s="125"/>
      <c r="H84" s="124"/>
      <c r="I84" s="125"/>
      <c r="J84" s="125"/>
      <c r="K84" s="124"/>
      <c r="L84" s="125"/>
      <c r="M84" s="125"/>
      <c r="N84" s="124"/>
      <c r="O84" s="125"/>
      <c r="P84" s="125"/>
      <c r="Q84" s="124"/>
      <c r="R84" s="125"/>
    </row>
    <row r="85" spans="1:18" ht="15.75" customHeight="1">
      <c r="A85" s="126"/>
      <c r="B85" s="124"/>
      <c r="C85" s="125"/>
      <c r="D85" s="125"/>
      <c r="E85" s="124"/>
      <c r="F85" s="125"/>
      <c r="G85" s="125"/>
      <c r="H85" s="124"/>
      <c r="I85" s="125"/>
      <c r="J85" s="125"/>
      <c r="K85" s="124"/>
      <c r="L85" s="125"/>
      <c r="M85" s="125"/>
      <c r="N85" s="124"/>
      <c r="O85" s="125"/>
      <c r="P85" s="125"/>
      <c r="Q85" s="124"/>
      <c r="R85" s="125"/>
    </row>
    <row r="86" spans="1:18" ht="15.75" customHeight="1">
      <c r="A86" s="126" t="s">
        <v>748</v>
      </c>
      <c r="B86" s="177"/>
      <c r="C86" s="125"/>
      <c r="D86" s="125"/>
      <c r="E86" s="124"/>
      <c r="F86" s="125"/>
      <c r="G86" s="125"/>
      <c r="H86" s="124"/>
      <c r="I86" s="125"/>
      <c r="J86" s="125"/>
      <c r="K86" s="124"/>
      <c r="L86" s="125"/>
      <c r="M86" s="125"/>
      <c r="N86" s="124"/>
      <c r="O86" s="125"/>
      <c r="P86" s="125"/>
      <c r="Q86" s="124"/>
      <c r="R86" s="125"/>
    </row>
    <row r="87" spans="1:18" ht="15.75" customHeight="1">
      <c r="A87" s="126"/>
      <c r="B87" s="124"/>
      <c r="C87" s="125"/>
      <c r="D87" s="125"/>
      <c r="E87" s="124"/>
      <c r="F87" s="125"/>
      <c r="G87" s="125"/>
      <c r="H87" s="124"/>
      <c r="I87" s="125"/>
      <c r="J87" s="125"/>
      <c r="K87" s="124"/>
      <c r="L87" s="125"/>
      <c r="M87" s="125"/>
      <c r="N87" s="124"/>
      <c r="O87" s="125"/>
      <c r="P87" s="125"/>
      <c r="Q87" s="124"/>
      <c r="R87" s="125"/>
    </row>
    <row r="88" spans="1:18" ht="15.75" customHeight="1">
      <c r="A88" s="126" t="s">
        <v>749</v>
      </c>
      <c r="B88" s="177"/>
      <c r="C88" s="125" t="s">
        <v>784</v>
      </c>
      <c r="D88" s="125"/>
      <c r="E88" s="124"/>
      <c r="F88" s="125"/>
      <c r="G88" s="125"/>
      <c r="H88" s="124"/>
      <c r="I88" s="125"/>
      <c r="J88" s="125"/>
      <c r="K88" s="124"/>
      <c r="L88" s="125"/>
      <c r="M88" s="125"/>
      <c r="N88" s="124"/>
      <c r="O88" s="125"/>
      <c r="P88" s="125"/>
      <c r="Q88" s="124"/>
      <c r="R88" s="125"/>
    </row>
    <row r="89" spans="1:18" ht="15.75" customHeight="1">
      <c r="A89" s="126"/>
      <c r="B89" s="124"/>
      <c r="C89" s="125"/>
      <c r="D89" s="125"/>
      <c r="E89" s="124"/>
      <c r="F89" s="125"/>
      <c r="G89" s="125"/>
      <c r="H89" s="124"/>
      <c r="I89" s="125"/>
      <c r="J89" s="125"/>
      <c r="K89" s="124"/>
      <c r="L89" s="125"/>
      <c r="M89" s="125"/>
      <c r="N89" s="124"/>
      <c r="O89" s="125"/>
      <c r="P89" s="125"/>
      <c r="Q89" s="124"/>
      <c r="R89" s="125"/>
    </row>
    <row r="90" spans="1:18" ht="15.75" customHeight="1">
      <c r="A90" s="126" t="s">
        <v>0</v>
      </c>
      <c r="B90" s="177"/>
      <c r="C90" s="125"/>
      <c r="D90" s="125"/>
      <c r="E90" s="124"/>
      <c r="F90" s="125"/>
      <c r="G90" s="125"/>
      <c r="H90" s="124"/>
      <c r="I90" s="125"/>
      <c r="J90" s="125"/>
      <c r="K90" s="124"/>
      <c r="L90" s="125"/>
      <c r="M90" s="125"/>
      <c r="N90" s="124"/>
      <c r="O90" s="125"/>
      <c r="P90" s="125"/>
      <c r="Q90" s="124"/>
      <c r="R90" s="125"/>
    </row>
    <row r="91" spans="1:18" ht="15.75" customHeight="1">
      <c r="A91" s="124"/>
      <c r="B91" s="124"/>
      <c r="C91" s="125"/>
      <c r="D91" s="125"/>
      <c r="E91" s="124"/>
      <c r="F91" s="125"/>
      <c r="G91" s="125"/>
      <c r="H91" s="124"/>
      <c r="I91" s="125"/>
      <c r="J91" s="125"/>
      <c r="K91" s="124"/>
      <c r="L91" s="125"/>
      <c r="M91" s="125"/>
      <c r="N91" s="124"/>
      <c r="O91" s="125"/>
      <c r="P91" s="125"/>
      <c r="Q91" s="124"/>
      <c r="R91" s="125"/>
    </row>
    <row r="92" spans="1:18" ht="15.75" customHeight="1">
      <c r="A92" s="126" t="s">
        <v>750</v>
      </c>
      <c r="B92" s="177"/>
      <c r="C92" s="125"/>
      <c r="D92" s="125"/>
      <c r="E92" s="124"/>
      <c r="F92" s="125"/>
      <c r="G92" s="125"/>
      <c r="H92" s="124"/>
      <c r="I92" s="125"/>
      <c r="J92" s="125"/>
      <c r="K92" s="124"/>
      <c r="L92" s="125"/>
      <c r="M92" s="125"/>
      <c r="N92" s="124"/>
      <c r="O92" s="125"/>
      <c r="P92" s="125"/>
      <c r="Q92" s="124"/>
      <c r="R92" s="125"/>
    </row>
    <row r="93" spans="1:18" ht="15.75" customHeight="1">
      <c r="A93" s="98"/>
      <c r="B93" s="124"/>
      <c r="C93" s="125"/>
      <c r="D93" s="125"/>
      <c r="E93" s="124"/>
      <c r="F93" s="125"/>
      <c r="G93" s="125"/>
      <c r="H93" s="124"/>
      <c r="I93" s="125"/>
      <c r="J93" s="125"/>
      <c r="K93" s="124"/>
      <c r="L93" s="125"/>
      <c r="M93" s="125"/>
      <c r="N93" s="124"/>
      <c r="O93" s="125"/>
      <c r="P93" s="125"/>
      <c r="Q93" s="124"/>
      <c r="R93" s="125"/>
    </row>
    <row r="94" spans="1:18" ht="15.75" customHeight="1">
      <c r="A94" s="98" t="s">
        <v>751</v>
      </c>
      <c r="B94" s="127" t="s">
        <v>752</v>
      </c>
      <c r="C94" s="125"/>
      <c r="D94" s="125"/>
      <c r="E94" s="124"/>
      <c r="F94" s="125"/>
      <c r="G94" s="125"/>
      <c r="H94" s="124"/>
      <c r="I94" s="125"/>
      <c r="J94" s="125"/>
      <c r="K94" s="124"/>
      <c r="L94" s="125"/>
      <c r="M94" s="125"/>
      <c r="N94" s="124"/>
      <c r="O94" s="125"/>
      <c r="P94" s="125"/>
      <c r="Q94" s="124"/>
      <c r="R94" s="125"/>
    </row>
    <row r="95" spans="1:18" ht="15.75" customHeight="1">
      <c r="A95" s="124"/>
      <c r="B95" s="124"/>
      <c r="C95" s="124"/>
      <c r="D95" s="124"/>
      <c r="E95" s="124"/>
      <c r="F95" s="124"/>
      <c r="G95" s="124"/>
      <c r="H95" s="124"/>
      <c r="I95" s="124"/>
      <c r="J95" s="124"/>
      <c r="K95" s="124"/>
      <c r="L95" s="124"/>
      <c r="M95" s="124"/>
      <c r="N95" s="124"/>
      <c r="O95" s="124"/>
      <c r="P95" s="124"/>
      <c r="Q95" s="124"/>
      <c r="R95" s="124"/>
    </row>
    <row r="96" spans="1:18" ht="15.75" customHeight="1">
      <c r="A96" s="124"/>
      <c r="B96" s="124"/>
      <c r="C96" s="124"/>
      <c r="D96" s="124"/>
      <c r="E96" s="124"/>
      <c r="F96" s="124"/>
      <c r="G96" s="124"/>
      <c r="H96" s="124"/>
      <c r="I96" s="124"/>
      <c r="J96" s="124"/>
      <c r="K96" s="124"/>
      <c r="L96" s="124"/>
      <c r="M96" s="124"/>
      <c r="N96" s="124"/>
      <c r="O96" s="124"/>
      <c r="P96" s="124"/>
      <c r="Q96" s="124"/>
      <c r="R96" s="124"/>
    </row>
    <row r="97" spans="1:18" ht="15.75" customHeight="1">
      <c r="A97" s="124"/>
      <c r="B97" s="124"/>
      <c r="C97" s="124"/>
      <c r="D97" s="124"/>
      <c r="E97" s="124"/>
      <c r="F97" s="124"/>
      <c r="G97" s="124"/>
      <c r="H97" s="124"/>
      <c r="I97" s="124"/>
      <c r="J97" s="124"/>
      <c r="K97" s="124"/>
      <c r="L97" s="124"/>
      <c r="M97" s="124"/>
      <c r="N97" s="124"/>
      <c r="O97" s="124"/>
      <c r="P97" s="124"/>
      <c r="Q97" s="124"/>
      <c r="R97" s="124"/>
    </row>
    <row r="98" spans="1:18" ht="15.75" customHeight="1">
      <c r="A98" s="124"/>
      <c r="B98" s="124"/>
      <c r="C98" s="124"/>
      <c r="D98" s="124"/>
      <c r="E98" s="124"/>
      <c r="F98" s="124"/>
      <c r="G98" s="124"/>
      <c r="H98" s="124"/>
      <c r="I98" s="124"/>
      <c r="J98" s="124"/>
      <c r="K98" s="124"/>
      <c r="L98" s="124"/>
      <c r="M98" s="124"/>
      <c r="N98" s="124"/>
      <c r="O98" s="124"/>
      <c r="P98" s="124"/>
      <c r="Q98" s="124"/>
      <c r="R98" s="124"/>
    </row>
    <row r="99" spans="1:18" ht="15.75" customHeight="1">
      <c r="A99" s="125"/>
      <c r="B99" s="125"/>
      <c r="C99" s="125"/>
      <c r="D99" s="125"/>
      <c r="E99" s="125"/>
      <c r="F99" s="125"/>
      <c r="G99" s="125"/>
      <c r="H99" s="125"/>
      <c r="I99" s="125"/>
      <c r="J99" s="125"/>
      <c r="K99" s="125"/>
      <c r="L99" s="124"/>
      <c r="M99" s="124"/>
      <c r="N99" s="124"/>
      <c r="O99" s="124"/>
      <c r="P99" s="124"/>
      <c r="Q99" s="124"/>
    </row>
    <row r="100" spans="1:18" ht="15.75" customHeight="1">
      <c r="A100" s="131" t="s">
        <v>785</v>
      </c>
      <c r="B100" s="132"/>
      <c r="C100" s="125"/>
      <c r="D100" s="125"/>
      <c r="E100" s="124"/>
      <c r="F100" s="125"/>
      <c r="G100" s="125"/>
      <c r="H100" s="124"/>
      <c r="I100" s="125"/>
      <c r="J100" s="125"/>
      <c r="K100" s="124"/>
      <c r="L100" s="125"/>
      <c r="M100" s="125"/>
      <c r="N100" s="124"/>
      <c r="O100" s="125"/>
      <c r="P100" s="125"/>
      <c r="Q100" s="124"/>
      <c r="R100" s="125"/>
    </row>
    <row r="101" spans="1:18" ht="15.75" customHeight="1">
      <c r="A101" s="118"/>
      <c r="B101" s="124" t="s">
        <v>754</v>
      </c>
      <c r="C101" s="125"/>
      <c r="D101" s="125"/>
      <c r="E101" s="124" t="s">
        <v>755</v>
      </c>
      <c r="F101" s="125"/>
      <c r="G101" s="125"/>
      <c r="H101" s="124" t="s">
        <v>756</v>
      </c>
      <c r="I101" s="125"/>
      <c r="J101" s="125"/>
      <c r="K101" s="124" t="s">
        <v>757</v>
      </c>
      <c r="L101" s="125"/>
      <c r="M101" s="125"/>
      <c r="N101" s="124" t="s">
        <v>758</v>
      </c>
      <c r="O101" s="125"/>
      <c r="P101" s="125"/>
      <c r="Q101" s="124" t="s">
        <v>759</v>
      </c>
      <c r="R101" s="125"/>
    </row>
    <row r="102" spans="1:18" ht="15.75" customHeight="1">
      <c r="A102" s="98" t="s">
        <v>760</v>
      </c>
      <c r="B102" s="177"/>
      <c r="C102" s="125"/>
      <c r="D102" s="98" t="s">
        <v>760</v>
      </c>
      <c r="E102" s="177"/>
      <c r="F102" s="125"/>
      <c r="G102" s="98" t="s">
        <v>760</v>
      </c>
      <c r="H102" s="177"/>
      <c r="I102" s="125"/>
      <c r="J102" s="98" t="s">
        <v>760</v>
      </c>
      <c r="K102" s="177"/>
      <c r="L102" s="125"/>
      <c r="M102" s="98" t="s">
        <v>760</v>
      </c>
      <c r="N102" s="177"/>
      <c r="O102" s="125"/>
      <c r="P102" s="98" t="s">
        <v>760</v>
      </c>
      <c r="Q102" s="177"/>
      <c r="R102" s="125"/>
    </row>
    <row r="103" spans="1:18" ht="15.75" customHeight="1">
      <c r="A103" s="98"/>
      <c r="B103" s="124"/>
      <c r="C103" s="125"/>
      <c r="D103" s="98"/>
      <c r="E103" s="124"/>
      <c r="F103" s="125"/>
      <c r="G103" s="98"/>
      <c r="H103" s="124"/>
      <c r="I103" s="125"/>
      <c r="J103" s="98"/>
      <c r="K103" s="124"/>
      <c r="L103" s="125"/>
      <c r="M103" s="98"/>
      <c r="N103" s="124"/>
      <c r="O103" s="125"/>
      <c r="P103" s="98"/>
      <c r="Q103" s="124"/>
      <c r="R103" s="125"/>
    </row>
    <row r="104" spans="1:18" ht="15.75" customHeight="1">
      <c r="A104" s="98" t="s">
        <v>761</v>
      </c>
      <c r="B104" s="177"/>
      <c r="C104" s="125"/>
      <c r="D104" s="98" t="s">
        <v>761</v>
      </c>
      <c r="E104" s="177"/>
      <c r="F104" s="125"/>
      <c r="G104" s="98" t="s">
        <v>761</v>
      </c>
      <c r="H104" s="177"/>
      <c r="I104" s="125"/>
      <c r="J104" s="98" t="s">
        <v>761</v>
      </c>
      <c r="K104" s="177"/>
      <c r="L104" s="125"/>
      <c r="M104" s="98" t="s">
        <v>761</v>
      </c>
      <c r="N104" s="177"/>
      <c r="O104" s="125"/>
      <c r="P104" s="98" t="s">
        <v>761</v>
      </c>
      <c r="Q104" s="177"/>
      <c r="R104" s="125"/>
    </row>
    <row r="105" spans="1:18" ht="15.75" customHeight="1">
      <c r="A105" s="98"/>
      <c r="B105" s="124"/>
      <c r="C105" s="125"/>
      <c r="D105" s="98"/>
      <c r="E105" s="124"/>
      <c r="F105" s="125"/>
      <c r="G105" s="98"/>
      <c r="H105" s="124"/>
      <c r="I105" s="125"/>
      <c r="J105" s="98"/>
      <c r="K105" s="124"/>
      <c r="L105" s="125"/>
      <c r="M105" s="98"/>
      <c r="N105" s="124"/>
      <c r="O105" s="125"/>
      <c r="P105" s="98"/>
      <c r="Q105" s="124"/>
      <c r="R105" s="125"/>
    </row>
    <row r="106" spans="1:18" ht="15.75" customHeight="1">
      <c r="A106" s="98" t="s">
        <v>762</v>
      </c>
      <c r="B106" s="177"/>
      <c r="C106" s="125"/>
      <c r="D106" s="98" t="s">
        <v>762</v>
      </c>
      <c r="E106" s="177"/>
      <c r="F106" s="125"/>
      <c r="G106" s="98" t="s">
        <v>762</v>
      </c>
      <c r="H106" s="177"/>
      <c r="I106" s="125"/>
      <c r="J106" s="98" t="s">
        <v>762</v>
      </c>
      <c r="K106" s="177"/>
      <c r="L106" s="125"/>
      <c r="M106" s="98" t="s">
        <v>762</v>
      </c>
      <c r="N106" s="177"/>
      <c r="O106" s="125"/>
      <c r="P106" s="98" t="s">
        <v>762</v>
      </c>
      <c r="Q106" s="177"/>
      <c r="R106" s="125"/>
    </row>
    <row r="107" spans="1:18" ht="15.75" customHeight="1">
      <c r="A107" s="98"/>
      <c r="B107" s="125"/>
      <c r="C107" s="125"/>
      <c r="D107" s="98"/>
      <c r="E107" s="124"/>
      <c r="F107" s="125"/>
      <c r="G107" s="125"/>
      <c r="H107" s="125"/>
      <c r="I107" s="125"/>
      <c r="J107" s="125"/>
      <c r="K107" s="125"/>
      <c r="L107" s="125"/>
      <c r="M107" s="125"/>
      <c r="N107" s="125"/>
      <c r="O107" s="125"/>
      <c r="P107" s="125"/>
      <c r="Q107" s="125"/>
      <c r="R107" s="125"/>
    </row>
    <row r="108" spans="1:18" ht="15.75" customHeight="1">
      <c r="A108" s="130"/>
      <c r="B108" s="125"/>
      <c r="C108" s="125"/>
      <c r="D108" s="98"/>
      <c r="E108" s="124"/>
      <c r="F108" s="125"/>
      <c r="G108" s="125"/>
      <c r="H108" s="125"/>
      <c r="I108" s="125"/>
      <c r="J108" s="125"/>
      <c r="K108" s="125"/>
      <c r="L108" s="125"/>
      <c r="M108" s="125"/>
      <c r="N108" s="125"/>
      <c r="O108" s="125"/>
      <c r="P108" s="125"/>
      <c r="Q108" s="125"/>
      <c r="R108" s="125"/>
    </row>
    <row r="109" spans="1:18" ht="15.75" customHeight="1">
      <c r="A109" s="130"/>
      <c r="B109" s="125"/>
      <c r="C109" s="125"/>
      <c r="D109" s="98"/>
      <c r="E109" s="119"/>
      <c r="F109" s="125"/>
      <c r="G109" s="98"/>
      <c r="H109" s="119"/>
      <c r="I109" s="125"/>
      <c r="J109" s="98"/>
      <c r="K109" s="119"/>
      <c r="L109" s="125"/>
      <c r="M109" s="98"/>
      <c r="N109" s="119"/>
      <c r="O109" s="125"/>
      <c r="P109" s="98"/>
      <c r="Q109" s="119"/>
      <c r="R109" s="125"/>
    </row>
    <row r="110" spans="1:18" ht="29.25" customHeight="1">
      <c r="A110" s="133" t="s">
        <v>763</v>
      </c>
      <c r="B110" s="132"/>
      <c r="C110" s="98"/>
      <c r="D110" s="98"/>
      <c r="E110" s="124"/>
      <c r="F110" s="125"/>
      <c r="G110" s="98"/>
      <c r="H110" s="124"/>
      <c r="I110" s="125"/>
      <c r="J110" s="98"/>
      <c r="K110" s="124"/>
      <c r="L110" s="125"/>
      <c r="M110" s="98"/>
      <c r="N110" s="124"/>
      <c r="O110" s="125"/>
      <c r="P110" s="98"/>
      <c r="Q110" s="124"/>
      <c r="R110" s="125"/>
    </row>
    <row r="111" spans="1:18" s="151" customFormat="1" ht="72" customHeight="1">
      <c r="A111" s="134" t="s">
        <v>810</v>
      </c>
      <c r="B111" s="132"/>
      <c r="C111" s="161"/>
      <c r="D111" s="150" t="s">
        <v>786</v>
      </c>
      <c r="E111" s="132"/>
      <c r="F111" s="129"/>
      <c r="G111" s="150" t="s">
        <v>786</v>
      </c>
      <c r="H111" s="132"/>
      <c r="I111" s="129"/>
      <c r="J111" s="150" t="s">
        <v>786</v>
      </c>
      <c r="K111" s="132"/>
      <c r="L111" s="129"/>
      <c r="M111" s="150" t="s">
        <v>786</v>
      </c>
      <c r="N111" s="132"/>
      <c r="O111" s="129"/>
      <c r="P111" s="150" t="s">
        <v>786</v>
      </c>
      <c r="Q111" s="132"/>
      <c r="R111" s="129"/>
    </row>
    <row r="112" spans="1:18" ht="15.75" customHeight="1">
      <c r="A112" s="118" t="s">
        <v>764</v>
      </c>
      <c r="B112" s="185"/>
      <c r="C112" s="125"/>
      <c r="D112" s="98" t="s">
        <v>764</v>
      </c>
      <c r="E112" s="185"/>
      <c r="F112" s="125"/>
      <c r="G112" s="98" t="s">
        <v>764</v>
      </c>
      <c r="H112" s="185"/>
      <c r="I112" s="125"/>
      <c r="J112" s="98" t="s">
        <v>764</v>
      </c>
      <c r="K112" s="185"/>
      <c r="L112" s="125"/>
      <c r="M112" s="98" t="s">
        <v>764</v>
      </c>
      <c r="N112" s="185"/>
      <c r="O112" s="125"/>
      <c r="P112" s="98" t="s">
        <v>764</v>
      </c>
      <c r="Q112" s="185"/>
      <c r="R112" s="125"/>
    </row>
    <row r="113" spans="1:26" ht="15.75" customHeight="1">
      <c r="A113" s="98"/>
      <c r="B113" s="119"/>
      <c r="C113" s="125"/>
      <c r="D113" s="98"/>
      <c r="E113" s="119"/>
      <c r="F113" s="125"/>
      <c r="G113" s="98"/>
      <c r="H113" s="119"/>
      <c r="I113" s="125"/>
      <c r="J113" s="98"/>
      <c r="K113" s="119"/>
      <c r="L113" s="125"/>
      <c r="M113" s="98"/>
      <c r="N113" s="119"/>
      <c r="O113" s="125"/>
      <c r="P113" s="98"/>
      <c r="Q113" s="119"/>
      <c r="R113" s="125"/>
    </row>
    <row r="114" spans="1:26" ht="15.75" customHeight="1">
      <c r="A114" s="98" t="s">
        <v>765</v>
      </c>
      <c r="B114" s="185"/>
      <c r="C114" s="125"/>
      <c r="D114" s="98" t="s">
        <v>765</v>
      </c>
      <c r="E114" s="185"/>
      <c r="F114" s="125"/>
      <c r="G114" s="98" t="s">
        <v>765</v>
      </c>
      <c r="H114" s="185"/>
      <c r="I114" s="125"/>
      <c r="J114" s="98" t="s">
        <v>765</v>
      </c>
      <c r="K114" s="185"/>
      <c r="L114" s="125"/>
      <c r="M114" s="98" t="s">
        <v>765</v>
      </c>
      <c r="N114" s="185"/>
      <c r="O114" s="125"/>
      <c r="P114" s="98" t="s">
        <v>765</v>
      </c>
      <c r="Q114" s="185"/>
      <c r="R114" s="125"/>
    </row>
    <row r="115" spans="1:26" ht="15.75" customHeight="1">
      <c r="A115" s="98"/>
      <c r="B115" s="119"/>
      <c r="C115" s="125"/>
      <c r="D115" s="98"/>
      <c r="E115" s="119"/>
      <c r="F115" s="125"/>
      <c r="G115" s="98"/>
      <c r="H115" s="119"/>
      <c r="I115" s="125"/>
      <c r="J115" s="98"/>
      <c r="K115" s="119"/>
      <c r="L115" s="125"/>
      <c r="M115" s="98"/>
      <c r="N115" s="119"/>
      <c r="O115" s="125"/>
      <c r="P115" s="98"/>
      <c r="Q115" s="119"/>
      <c r="R115" s="125"/>
    </row>
    <row r="116" spans="1:26" ht="15.75" customHeight="1">
      <c r="A116" s="98" t="s">
        <v>766</v>
      </c>
      <c r="B116" s="185"/>
      <c r="C116" s="125"/>
      <c r="D116" s="98" t="s">
        <v>766</v>
      </c>
      <c r="E116" s="185"/>
      <c r="F116" s="125"/>
      <c r="G116" s="98" t="s">
        <v>766</v>
      </c>
      <c r="H116" s="185"/>
      <c r="I116" s="125"/>
      <c r="J116" s="98" t="s">
        <v>766</v>
      </c>
      <c r="K116" s="185"/>
      <c r="L116" s="125"/>
      <c r="M116" s="98" t="s">
        <v>766</v>
      </c>
      <c r="N116" s="185"/>
      <c r="O116" s="125"/>
      <c r="P116" s="98" t="s">
        <v>766</v>
      </c>
      <c r="Q116" s="185"/>
      <c r="R116" s="125"/>
    </row>
    <row r="117" spans="1:26" ht="15.75" customHeight="1">
      <c r="A117" s="98"/>
      <c r="B117" s="98"/>
      <c r="C117" s="125"/>
      <c r="D117" s="98"/>
      <c r="E117" s="98"/>
      <c r="F117" s="125"/>
      <c r="G117" s="98"/>
      <c r="H117" s="98"/>
      <c r="I117" s="125"/>
      <c r="J117" s="98"/>
      <c r="K117" s="98"/>
      <c r="L117" s="125"/>
      <c r="M117" s="98"/>
      <c r="N117" s="98"/>
      <c r="O117" s="125"/>
      <c r="P117" s="98"/>
      <c r="Q117" s="98"/>
      <c r="R117" s="125"/>
    </row>
    <row r="118" spans="1:26" ht="15.75" customHeight="1">
      <c r="A118" s="98" t="s">
        <v>767</v>
      </c>
      <c r="B118" s="119"/>
      <c r="C118" s="125"/>
      <c r="D118" s="98" t="s">
        <v>767</v>
      </c>
      <c r="E118" s="119"/>
      <c r="F118" s="125"/>
      <c r="G118" s="98" t="s">
        <v>767</v>
      </c>
      <c r="H118" s="119"/>
      <c r="I118" s="125"/>
      <c r="J118" s="98" t="s">
        <v>767</v>
      </c>
      <c r="K118" s="119"/>
      <c r="L118" s="125"/>
      <c r="M118" s="98" t="s">
        <v>767</v>
      </c>
      <c r="N118" s="119"/>
      <c r="O118" s="125"/>
      <c r="P118" s="98" t="s">
        <v>767</v>
      </c>
      <c r="Q118" s="119"/>
      <c r="R118" s="125"/>
    </row>
    <row r="119" spans="1:26" ht="112.5" customHeight="1">
      <c r="A119" s="110" t="s">
        <v>811</v>
      </c>
      <c r="B119" s="185"/>
      <c r="C119" s="125" t="s">
        <v>769</v>
      </c>
      <c r="D119" s="110" t="s">
        <v>768</v>
      </c>
      <c r="E119" s="185"/>
      <c r="F119" s="125" t="s">
        <v>769</v>
      </c>
      <c r="G119" s="110" t="s">
        <v>768</v>
      </c>
      <c r="H119" s="185"/>
      <c r="I119" s="125" t="s">
        <v>769</v>
      </c>
      <c r="J119" s="110" t="s">
        <v>768</v>
      </c>
      <c r="K119" s="185"/>
      <c r="L119" s="125" t="s">
        <v>769</v>
      </c>
      <c r="M119" s="110" t="s">
        <v>768</v>
      </c>
      <c r="N119" s="185"/>
      <c r="O119" s="125" t="s">
        <v>769</v>
      </c>
      <c r="P119" s="110" t="s">
        <v>768</v>
      </c>
      <c r="Q119" s="185"/>
      <c r="R119" s="125" t="s">
        <v>769</v>
      </c>
    </row>
    <row r="120" spans="1:26" ht="15.75" customHeight="1">
      <c r="A120" s="98"/>
      <c r="B120" s="124"/>
      <c r="C120" s="125"/>
      <c r="D120" s="125"/>
      <c r="E120" s="124"/>
      <c r="F120" s="125"/>
      <c r="G120" s="125"/>
      <c r="H120" s="124"/>
      <c r="I120" s="125"/>
      <c r="J120" s="125"/>
      <c r="K120" s="124"/>
      <c r="L120" s="125"/>
      <c r="M120" s="125"/>
      <c r="N120" s="124"/>
      <c r="O120" s="125"/>
      <c r="P120" s="125"/>
      <c r="Q120" s="124"/>
      <c r="R120" s="125"/>
    </row>
    <row r="121" spans="1:26" ht="15.75" customHeight="1">
      <c r="A121" s="136" t="s">
        <v>770</v>
      </c>
      <c r="B121" s="185"/>
      <c r="C121" s="125"/>
      <c r="D121" s="136" t="s">
        <v>770</v>
      </c>
      <c r="E121" s="185"/>
      <c r="F121" s="125"/>
      <c r="G121" s="136" t="s">
        <v>770</v>
      </c>
      <c r="H121" s="185"/>
      <c r="I121" s="125"/>
      <c r="J121" s="136" t="s">
        <v>770</v>
      </c>
      <c r="K121" s="185"/>
      <c r="L121" s="125"/>
      <c r="M121" s="136" t="s">
        <v>770</v>
      </c>
      <c r="N121" s="185"/>
      <c r="O121" s="125"/>
      <c r="P121" s="136" t="s">
        <v>770</v>
      </c>
      <c r="Q121" s="185"/>
      <c r="R121" s="125"/>
    </row>
    <row r="122" spans="1:26" ht="15.75" customHeight="1">
      <c r="A122" s="125"/>
      <c r="B122" s="125"/>
      <c r="C122" s="125"/>
      <c r="D122" s="125"/>
      <c r="E122" s="125"/>
      <c r="F122" s="125"/>
      <c r="G122" s="125"/>
      <c r="H122" s="125"/>
      <c r="I122" s="125"/>
      <c r="J122" s="125"/>
      <c r="K122" s="125"/>
      <c r="L122" s="125"/>
      <c r="M122" s="125"/>
      <c r="N122" s="125"/>
      <c r="O122" s="125"/>
      <c r="P122" s="125"/>
      <c r="Q122" s="125"/>
      <c r="R122" s="125"/>
    </row>
    <row r="123" spans="1:26" ht="15.75" customHeight="1">
      <c r="A123" s="136" t="s">
        <v>771</v>
      </c>
      <c r="B123" s="185"/>
      <c r="C123" s="125"/>
      <c r="D123" s="136" t="s">
        <v>771</v>
      </c>
      <c r="E123" s="185"/>
      <c r="F123" s="125"/>
      <c r="G123" s="136" t="s">
        <v>771</v>
      </c>
      <c r="H123" s="185"/>
      <c r="I123" s="125"/>
      <c r="J123" s="136" t="s">
        <v>771</v>
      </c>
      <c r="K123" s="185"/>
      <c r="L123" s="125"/>
      <c r="M123" s="136" t="s">
        <v>771</v>
      </c>
      <c r="N123" s="185"/>
      <c r="O123" s="125"/>
      <c r="P123" s="136" t="s">
        <v>771</v>
      </c>
      <c r="Q123" s="185"/>
      <c r="R123" s="125"/>
    </row>
    <row r="124" spans="1:26" ht="15.75" customHeight="1">
      <c r="A124" s="98"/>
      <c r="B124" s="119"/>
      <c r="C124" s="125"/>
      <c r="D124" s="98"/>
      <c r="E124" s="119"/>
      <c r="F124" s="125"/>
      <c r="G124" s="98"/>
      <c r="H124" s="119"/>
      <c r="I124" s="125"/>
      <c r="J124" s="98"/>
      <c r="K124" s="119"/>
      <c r="L124" s="125"/>
      <c r="M124" s="98"/>
      <c r="N124" s="119"/>
      <c r="O124" s="125"/>
      <c r="P124" s="98"/>
      <c r="Q124" s="119"/>
      <c r="R124" s="125"/>
    </row>
    <row r="125" spans="1:26" ht="15.75" customHeight="1">
      <c r="A125" s="98" t="s">
        <v>772</v>
      </c>
      <c r="B125" s="185" t="s">
        <v>55</v>
      </c>
      <c r="C125" s="125"/>
      <c r="D125" s="98" t="s">
        <v>772</v>
      </c>
      <c r="E125" s="185" t="s">
        <v>55</v>
      </c>
      <c r="F125" s="125"/>
      <c r="G125" s="98" t="s">
        <v>772</v>
      </c>
      <c r="H125" s="185" t="s">
        <v>55</v>
      </c>
      <c r="I125" s="125"/>
      <c r="J125" s="98" t="s">
        <v>772</v>
      </c>
      <c r="K125" s="185" t="s">
        <v>55</v>
      </c>
      <c r="L125" s="125"/>
      <c r="M125" s="98" t="s">
        <v>772</v>
      </c>
      <c r="N125" s="185" t="s">
        <v>55</v>
      </c>
      <c r="O125" s="125"/>
      <c r="P125" s="98" t="s">
        <v>772</v>
      </c>
      <c r="Q125" s="185" t="s">
        <v>55</v>
      </c>
      <c r="R125" s="125"/>
    </row>
    <row r="126" spans="1:26" ht="15.75" customHeight="1">
      <c r="B126" s="125"/>
      <c r="C126" s="125"/>
      <c r="D126" s="125"/>
      <c r="E126" s="125"/>
      <c r="F126" s="125"/>
      <c r="G126" s="125"/>
      <c r="K126" s="125"/>
      <c r="L126" s="125"/>
      <c r="M126" s="125"/>
      <c r="N126" s="125"/>
      <c r="O126" s="125"/>
      <c r="P126" s="125"/>
      <c r="Q126" s="125"/>
    </row>
    <row r="127" spans="1:26" ht="15.75" customHeight="1">
      <c r="A127" s="133" t="s">
        <v>809</v>
      </c>
      <c r="B127" s="129"/>
      <c r="C127" s="129"/>
      <c r="D127" s="129"/>
      <c r="E127" s="129"/>
      <c r="F127" s="129"/>
      <c r="G127" s="129"/>
      <c r="H127" s="129"/>
      <c r="I127" s="129"/>
      <c r="J127" s="129"/>
      <c r="K127" s="125"/>
      <c r="L127" s="125"/>
      <c r="M127" s="125"/>
      <c r="N127" s="129"/>
      <c r="O127" s="129"/>
      <c r="P127" s="129"/>
      <c r="Q127" s="129"/>
      <c r="R127" s="129"/>
      <c r="S127" s="137"/>
      <c r="T127" s="137"/>
      <c r="U127" s="137"/>
      <c r="V127" s="137"/>
      <c r="W127" s="137"/>
      <c r="X127" s="137"/>
      <c r="Y127" s="137"/>
      <c r="Z127" s="137"/>
    </row>
    <row r="128" spans="1:26" ht="93" customHeight="1">
      <c r="A128" s="134" t="s">
        <v>773</v>
      </c>
      <c r="B128" s="138"/>
      <c r="C128" s="138"/>
      <c r="D128" s="138"/>
      <c r="E128" s="138"/>
      <c r="F128" s="138"/>
      <c r="G128" s="138"/>
      <c r="H128" s="138"/>
      <c r="I128" s="138"/>
      <c r="J128" s="138"/>
      <c r="K128" s="138"/>
      <c r="L128" s="138"/>
      <c r="M128" s="138"/>
      <c r="N128" s="138"/>
      <c r="O128" s="138"/>
      <c r="P128" s="138"/>
      <c r="Q128" s="138"/>
      <c r="R128" s="138"/>
      <c r="S128" s="137"/>
      <c r="T128" s="137"/>
      <c r="U128" s="137"/>
      <c r="V128" s="137"/>
      <c r="W128" s="137"/>
      <c r="X128" s="137"/>
      <c r="Y128" s="137"/>
      <c r="Z128" s="137"/>
    </row>
    <row r="129" spans="1:26" ht="15.75" customHeight="1">
      <c r="A129" s="116"/>
      <c r="B129" s="138"/>
      <c r="C129" s="138"/>
      <c r="D129" s="138"/>
      <c r="E129" s="138"/>
      <c r="F129" s="138"/>
      <c r="G129" s="138"/>
      <c r="H129" s="138"/>
      <c r="I129" s="138"/>
      <c r="J129" s="138"/>
      <c r="K129" s="138"/>
      <c r="L129" s="138"/>
      <c r="M129" s="138"/>
      <c r="N129" s="138"/>
      <c r="O129" s="138"/>
      <c r="P129" s="138"/>
      <c r="Q129" s="138"/>
      <c r="R129" s="138"/>
      <c r="S129" s="137"/>
      <c r="T129" s="137"/>
      <c r="U129" s="137"/>
      <c r="V129" s="137"/>
      <c r="W129" s="137"/>
      <c r="X129" s="137"/>
      <c r="Y129" s="137"/>
      <c r="Z129" s="137"/>
    </row>
    <row r="130" spans="1:26" ht="15.75" customHeight="1">
      <c r="A130" s="139" t="s">
        <v>774</v>
      </c>
      <c r="B130" s="138"/>
      <c r="C130" s="138"/>
      <c r="D130" s="138"/>
      <c r="E130" s="138"/>
      <c r="F130" s="138"/>
      <c r="G130" s="138"/>
      <c r="H130" s="138"/>
      <c r="I130" s="138"/>
      <c r="J130" s="138"/>
      <c r="K130" s="138"/>
      <c r="L130" s="138"/>
      <c r="M130" s="138"/>
      <c r="N130" s="138"/>
      <c r="O130" s="138"/>
      <c r="P130" s="138"/>
      <c r="Q130" s="138"/>
      <c r="R130" s="138"/>
      <c r="S130" s="137"/>
      <c r="T130" s="137"/>
      <c r="U130" s="137"/>
      <c r="V130" s="137"/>
      <c r="W130" s="137"/>
      <c r="X130" s="137"/>
      <c r="Y130" s="137"/>
      <c r="Z130" s="137"/>
    </row>
    <row r="131" spans="1:26" ht="77.25" customHeight="1">
      <c r="A131" s="134" t="s">
        <v>775</v>
      </c>
      <c r="B131" s="140" t="s">
        <v>754</v>
      </c>
      <c r="C131" s="141"/>
      <c r="D131" s="141"/>
      <c r="E131" s="140" t="s">
        <v>755</v>
      </c>
      <c r="F131" s="141"/>
      <c r="G131" s="141"/>
      <c r="H131" s="140" t="s">
        <v>756</v>
      </c>
      <c r="I131" s="141"/>
      <c r="J131" s="141"/>
      <c r="K131" s="140" t="s">
        <v>757</v>
      </c>
      <c r="L131" s="141"/>
      <c r="M131" s="141"/>
      <c r="N131" s="140" t="s">
        <v>758</v>
      </c>
      <c r="O131" s="141"/>
      <c r="P131" s="141"/>
      <c r="Q131" s="140" t="s">
        <v>759</v>
      </c>
      <c r="R131" s="141"/>
      <c r="S131" s="137"/>
      <c r="T131" s="137"/>
      <c r="U131" s="137"/>
      <c r="V131" s="137"/>
      <c r="W131" s="137"/>
      <c r="X131" s="137"/>
      <c r="Y131" s="137"/>
      <c r="Z131" s="137"/>
    </row>
    <row r="132" spans="1:26" ht="15.75" customHeight="1">
      <c r="A132" s="142" t="s">
        <v>760</v>
      </c>
      <c r="B132" s="180"/>
      <c r="C132" s="138"/>
      <c r="D132" s="143" t="s">
        <v>760</v>
      </c>
      <c r="E132" s="180"/>
      <c r="F132" s="138"/>
      <c r="G132" s="143" t="s">
        <v>760</v>
      </c>
      <c r="H132" s="180"/>
      <c r="I132" s="138"/>
      <c r="J132" s="143" t="s">
        <v>760</v>
      </c>
      <c r="K132" s="180"/>
      <c r="L132" s="138"/>
      <c r="M132" s="143" t="s">
        <v>760</v>
      </c>
      <c r="N132" s="180"/>
      <c r="O132" s="138"/>
      <c r="P132" s="143" t="s">
        <v>760</v>
      </c>
      <c r="Q132" s="180"/>
      <c r="R132" s="138"/>
      <c r="S132" s="137"/>
      <c r="T132" s="137"/>
      <c r="U132" s="137"/>
      <c r="V132" s="137"/>
      <c r="W132" s="137"/>
      <c r="X132" s="137"/>
      <c r="Y132" s="137"/>
      <c r="Z132" s="137"/>
    </row>
    <row r="133" spans="1:26" ht="15.75" customHeight="1">
      <c r="A133" s="116"/>
      <c r="B133" s="115"/>
      <c r="C133" s="138"/>
      <c r="D133" s="144"/>
      <c r="E133" s="115"/>
      <c r="F133" s="138"/>
      <c r="G133" s="144"/>
      <c r="H133" s="115"/>
      <c r="I133" s="138"/>
      <c r="J133" s="144"/>
      <c r="K133" s="115"/>
      <c r="L133" s="138"/>
      <c r="M133" s="144"/>
      <c r="N133" s="115"/>
      <c r="O133" s="138"/>
      <c r="P133" s="144"/>
      <c r="Q133" s="115"/>
      <c r="R133" s="138"/>
      <c r="S133" s="137"/>
      <c r="T133" s="137"/>
      <c r="U133" s="137"/>
      <c r="V133" s="137"/>
      <c r="W133" s="137"/>
      <c r="X133" s="137"/>
      <c r="Y133" s="137"/>
      <c r="Z133" s="137"/>
    </row>
    <row r="134" spans="1:26" ht="15.75" customHeight="1">
      <c r="A134" s="142" t="s">
        <v>761</v>
      </c>
      <c r="B134" s="180"/>
      <c r="C134" s="138"/>
      <c r="D134" s="143" t="s">
        <v>761</v>
      </c>
      <c r="E134" s="180"/>
      <c r="F134" s="138"/>
      <c r="G134" s="143" t="s">
        <v>761</v>
      </c>
      <c r="H134" s="180"/>
      <c r="I134" s="138"/>
      <c r="J134" s="143" t="s">
        <v>761</v>
      </c>
      <c r="K134" s="180"/>
      <c r="L134" s="138"/>
      <c r="M134" s="143" t="s">
        <v>761</v>
      </c>
      <c r="N134" s="180"/>
      <c r="O134" s="138"/>
      <c r="P134" s="143" t="s">
        <v>761</v>
      </c>
      <c r="Q134" s="180"/>
      <c r="R134" s="138"/>
      <c r="S134" s="137"/>
      <c r="T134" s="137"/>
      <c r="U134" s="137"/>
      <c r="V134" s="137"/>
      <c r="W134" s="137"/>
      <c r="X134" s="137"/>
      <c r="Y134" s="137"/>
      <c r="Z134" s="137"/>
    </row>
    <row r="135" spans="1:26" ht="15.75" customHeight="1">
      <c r="A135" s="116"/>
      <c r="B135" s="115"/>
      <c r="C135" s="138"/>
      <c r="D135" s="144"/>
      <c r="E135" s="115"/>
      <c r="F135" s="138"/>
      <c r="G135" s="144"/>
      <c r="H135" s="115"/>
      <c r="I135" s="138"/>
      <c r="J135" s="144"/>
      <c r="K135" s="115"/>
      <c r="L135" s="138"/>
      <c r="M135" s="144"/>
      <c r="N135" s="115"/>
      <c r="O135" s="138"/>
      <c r="P135" s="144"/>
      <c r="Q135" s="115"/>
      <c r="R135" s="138"/>
      <c r="S135" s="137"/>
      <c r="T135" s="137"/>
      <c r="U135" s="137"/>
      <c r="V135" s="137"/>
      <c r="W135" s="137"/>
      <c r="X135" s="137"/>
      <c r="Y135" s="137"/>
      <c r="Z135" s="137"/>
    </row>
    <row r="136" spans="1:26" ht="15.75" customHeight="1">
      <c r="A136" s="142" t="s">
        <v>748</v>
      </c>
      <c r="B136" s="180"/>
      <c r="C136" s="138"/>
      <c r="D136" s="143" t="s">
        <v>748</v>
      </c>
      <c r="E136" s="180"/>
      <c r="F136" s="138"/>
      <c r="G136" s="143" t="s">
        <v>748</v>
      </c>
      <c r="H136" s="180"/>
      <c r="I136" s="138"/>
      <c r="J136" s="143" t="s">
        <v>748</v>
      </c>
      <c r="K136" s="180"/>
      <c r="L136" s="138"/>
      <c r="M136" s="143" t="s">
        <v>748</v>
      </c>
      <c r="N136" s="180"/>
      <c r="O136" s="138"/>
      <c r="P136" s="143" t="s">
        <v>748</v>
      </c>
      <c r="Q136" s="180"/>
      <c r="R136" s="138"/>
      <c r="S136" s="137"/>
      <c r="T136" s="137"/>
      <c r="U136" s="137"/>
      <c r="V136" s="137"/>
      <c r="W136" s="137"/>
      <c r="X136" s="137"/>
      <c r="Y136" s="137"/>
      <c r="Z136" s="137"/>
    </row>
    <row r="137" spans="1:26" ht="15.75" customHeight="1">
      <c r="A137" s="116"/>
      <c r="B137" s="115"/>
      <c r="C137" s="138"/>
      <c r="D137" s="144"/>
      <c r="E137" s="115"/>
      <c r="F137" s="138"/>
      <c r="G137" s="144"/>
      <c r="H137" s="115"/>
      <c r="I137" s="138"/>
      <c r="J137" s="144"/>
      <c r="K137" s="115"/>
      <c r="L137" s="138"/>
      <c r="M137" s="144"/>
      <c r="N137" s="115"/>
      <c r="O137" s="138"/>
      <c r="P137" s="144"/>
      <c r="Q137" s="115"/>
      <c r="R137" s="138"/>
      <c r="S137" s="137"/>
      <c r="T137" s="137"/>
      <c r="U137" s="137"/>
      <c r="V137" s="137"/>
      <c r="W137" s="137"/>
      <c r="X137" s="137"/>
      <c r="Y137" s="137"/>
      <c r="Z137" s="137"/>
    </row>
    <row r="138" spans="1:26" ht="15.75" customHeight="1">
      <c r="A138" s="142" t="s">
        <v>776</v>
      </c>
      <c r="B138" s="180"/>
      <c r="C138" s="138" t="s">
        <v>777</v>
      </c>
      <c r="D138" s="143" t="s">
        <v>776</v>
      </c>
      <c r="E138" s="180"/>
      <c r="F138" s="138" t="s">
        <v>777</v>
      </c>
      <c r="G138" s="143" t="s">
        <v>776</v>
      </c>
      <c r="H138" s="180"/>
      <c r="I138" s="138" t="s">
        <v>777</v>
      </c>
      <c r="J138" s="143" t="s">
        <v>776</v>
      </c>
      <c r="K138" s="180"/>
      <c r="L138" s="138" t="s">
        <v>777</v>
      </c>
      <c r="M138" s="143" t="s">
        <v>776</v>
      </c>
      <c r="N138" s="180"/>
      <c r="O138" s="138" t="s">
        <v>777</v>
      </c>
      <c r="P138" s="143" t="s">
        <v>776</v>
      </c>
      <c r="Q138" s="180"/>
      <c r="R138" s="138" t="s">
        <v>777</v>
      </c>
      <c r="S138" s="137"/>
      <c r="T138" s="137"/>
      <c r="U138" s="137"/>
      <c r="V138" s="137"/>
      <c r="W138" s="137"/>
      <c r="X138" s="137"/>
      <c r="Y138" s="137"/>
      <c r="Z138" s="137"/>
    </row>
    <row r="139" spans="1:26" ht="15.75" customHeight="1">
      <c r="A139" s="116"/>
      <c r="B139" s="115"/>
      <c r="C139" s="138"/>
      <c r="D139" s="144"/>
      <c r="E139" s="115"/>
      <c r="F139" s="138"/>
      <c r="G139" s="144"/>
      <c r="H139" s="115"/>
      <c r="I139" s="138"/>
      <c r="J139" s="144"/>
      <c r="K139" s="115"/>
      <c r="L139" s="138"/>
      <c r="M139" s="144"/>
      <c r="N139" s="115"/>
      <c r="O139" s="138"/>
      <c r="P139" s="144"/>
      <c r="Q139" s="115"/>
      <c r="R139" s="138"/>
      <c r="S139" s="137"/>
      <c r="T139" s="137"/>
      <c r="U139" s="137"/>
      <c r="V139" s="137"/>
      <c r="W139" s="137"/>
      <c r="X139" s="137"/>
      <c r="Y139" s="137"/>
      <c r="Z139" s="137"/>
    </row>
    <row r="140" spans="1:26" ht="15.75" customHeight="1">
      <c r="A140" s="142" t="s">
        <v>778</v>
      </c>
      <c r="B140" s="180"/>
      <c r="C140" s="138"/>
      <c r="D140" s="143" t="s">
        <v>778</v>
      </c>
      <c r="E140" s="181"/>
      <c r="F140" s="138"/>
      <c r="G140" s="143" t="s">
        <v>778</v>
      </c>
      <c r="H140" s="181"/>
      <c r="I140" s="138"/>
      <c r="J140" s="143" t="s">
        <v>778</v>
      </c>
      <c r="K140" s="181"/>
      <c r="L140" s="138"/>
      <c r="M140" s="143" t="s">
        <v>778</v>
      </c>
      <c r="N140" s="180"/>
      <c r="O140" s="138"/>
      <c r="P140" s="143" t="s">
        <v>778</v>
      </c>
      <c r="Q140" s="180"/>
      <c r="R140" s="138"/>
      <c r="S140" s="137"/>
      <c r="T140" s="137"/>
      <c r="U140" s="137"/>
      <c r="V140" s="137"/>
      <c r="W140" s="137"/>
      <c r="X140" s="137"/>
      <c r="Y140" s="137"/>
      <c r="Z140" s="137"/>
    </row>
    <row r="141" spans="1:26" ht="15.75" customHeight="1">
      <c r="A141" s="116"/>
      <c r="B141" s="115"/>
      <c r="C141" s="138"/>
      <c r="D141" s="144"/>
      <c r="E141" s="115"/>
      <c r="F141" s="138"/>
      <c r="G141" s="144"/>
      <c r="H141" s="115"/>
      <c r="I141" s="138"/>
      <c r="J141" s="144"/>
      <c r="K141" s="115"/>
      <c r="L141" s="138"/>
      <c r="M141" s="144"/>
      <c r="N141" s="115"/>
      <c r="O141" s="138"/>
      <c r="P141" s="144"/>
      <c r="Q141" s="115"/>
      <c r="R141" s="138"/>
      <c r="S141" s="137"/>
      <c r="T141" s="137"/>
      <c r="U141" s="137"/>
      <c r="V141" s="137"/>
      <c r="W141" s="137"/>
      <c r="X141" s="137"/>
      <c r="Y141" s="137"/>
      <c r="Z141" s="137"/>
    </row>
    <row r="142" spans="1:26" ht="15.75" customHeight="1">
      <c r="A142" s="142" t="s">
        <v>779</v>
      </c>
      <c r="B142" s="180"/>
      <c r="C142" s="138"/>
      <c r="D142" s="143" t="s">
        <v>779</v>
      </c>
      <c r="E142" s="180"/>
      <c r="F142" s="138"/>
      <c r="G142" s="143" t="s">
        <v>779</v>
      </c>
      <c r="H142" s="180"/>
      <c r="I142" s="138"/>
      <c r="J142" s="143" t="s">
        <v>779</v>
      </c>
      <c r="K142" s="180"/>
      <c r="L142" s="138"/>
      <c r="M142" s="143" t="s">
        <v>779</v>
      </c>
      <c r="N142" s="180"/>
      <c r="O142" s="138"/>
      <c r="P142" s="143" t="s">
        <v>779</v>
      </c>
      <c r="Q142" s="180"/>
      <c r="R142" s="138"/>
      <c r="S142" s="137"/>
      <c r="T142" s="137"/>
      <c r="U142" s="137"/>
      <c r="V142" s="137"/>
      <c r="W142" s="137"/>
      <c r="X142" s="137"/>
      <c r="Y142" s="137"/>
      <c r="Z142" s="137"/>
    </row>
    <row r="143" spans="1:26" ht="15.75" customHeight="1">
      <c r="A143" s="116"/>
      <c r="B143" s="138"/>
      <c r="C143" s="138"/>
      <c r="D143" s="138"/>
      <c r="E143" s="138"/>
      <c r="F143" s="138"/>
      <c r="G143" s="138"/>
      <c r="H143" s="138"/>
      <c r="I143" s="138"/>
      <c r="J143" s="138"/>
      <c r="K143" s="138"/>
      <c r="L143" s="138"/>
      <c r="M143" s="138"/>
      <c r="N143" s="138"/>
      <c r="O143" s="138"/>
      <c r="P143" s="138"/>
      <c r="Q143" s="138"/>
      <c r="R143" s="138"/>
      <c r="S143" s="137"/>
      <c r="T143" s="137"/>
      <c r="U143" s="137"/>
      <c r="V143" s="137"/>
      <c r="W143" s="137"/>
      <c r="X143" s="137"/>
      <c r="Y143" s="137"/>
      <c r="Z143" s="137"/>
    </row>
    <row r="144" spans="1:26" ht="15.75" customHeight="1">
      <c r="A144" s="139" t="s">
        <v>780</v>
      </c>
      <c r="B144" s="115"/>
      <c r="C144" s="138"/>
      <c r="D144" s="138"/>
      <c r="E144" s="138"/>
      <c r="F144" s="138"/>
      <c r="G144" s="138"/>
      <c r="H144" s="138"/>
      <c r="I144" s="138"/>
      <c r="J144" s="138"/>
      <c r="K144" s="138"/>
      <c r="L144" s="138"/>
      <c r="M144" s="138"/>
      <c r="N144" s="138"/>
      <c r="O144" s="138"/>
      <c r="P144" s="138"/>
      <c r="Q144" s="138"/>
      <c r="R144" s="138"/>
      <c r="S144" s="137"/>
      <c r="T144" s="137"/>
      <c r="U144" s="137"/>
      <c r="V144" s="137"/>
      <c r="W144" s="137"/>
      <c r="X144" s="137"/>
      <c r="Y144" s="137"/>
      <c r="Z144" s="137"/>
    </row>
    <row r="145" spans="1:26" ht="409.5" customHeight="1">
      <c r="A145" s="145" t="s">
        <v>818</v>
      </c>
      <c r="B145" s="180"/>
      <c r="C145" s="138"/>
      <c r="D145" s="138"/>
      <c r="E145" s="138"/>
      <c r="F145" s="138"/>
      <c r="G145" s="138"/>
      <c r="H145" s="138"/>
      <c r="I145" s="138"/>
      <c r="J145" s="138"/>
      <c r="K145" s="138"/>
      <c r="L145" s="138"/>
      <c r="M145" s="138"/>
      <c r="N145" s="138"/>
      <c r="O145" s="138"/>
      <c r="P145" s="138"/>
      <c r="Q145" s="138"/>
      <c r="R145" s="138"/>
      <c r="S145" s="137"/>
      <c r="T145" s="137"/>
      <c r="U145" s="137"/>
      <c r="V145" s="137"/>
      <c r="W145" s="137"/>
      <c r="X145" s="137"/>
      <c r="Y145" s="137"/>
      <c r="Z145" s="137"/>
    </row>
    <row r="146" spans="1:26" ht="15.75" customHeight="1">
      <c r="A146" s="139"/>
      <c r="B146" s="138"/>
      <c r="C146" s="138"/>
      <c r="D146" s="138"/>
      <c r="E146" s="138"/>
      <c r="F146" s="138"/>
      <c r="G146" s="138"/>
      <c r="H146" s="138"/>
      <c r="I146" s="138"/>
      <c r="J146" s="138"/>
      <c r="K146" s="138"/>
      <c r="L146" s="138"/>
      <c r="M146" s="138"/>
      <c r="N146" s="138"/>
      <c r="O146" s="138"/>
      <c r="P146" s="138"/>
      <c r="Q146" s="138"/>
      <c r="R146" s="138"/>
      <c r="S146" s="137"/>
      <c r="T146" s="137"/>
      <c r="U146" s="137"/>
      <c r="V146" s="137"/>
      <c r="W146" s="137"/>
      <c r="X146" s="137"/>
      <c r="Y146" s="137"/>
      <c r="Z146" s="137"/>
    </row>
    <row r="147" spans="1:26" ht="15.75" customHeight="1">
      <c r="A147" s="139" t="s">
        <v>781</v>
      </c>
      <c r="B147" s="138"/>
      <c r="C147" s="138"/>
      <c r="D147" s="138"/>
      <c r="E147" s="138"/>
      <c r="F147" s="138"/>
      <c r="G147" s="138"/>
      <c r="H147" s="138"/>
      <c r="I147" s="138"/>
      <c r="J147" s="138"/>
      <c r="K147" s="138"/>
      <c r="L147" s="138"/>
      <c r="M147" s="138"/>
      <c r="N147" s="138"/>
      <c r="O147" s="138"/>
      <c r="P147" s="138"/>
      <c r="Q147" s="138"/>
      <c r="R147" s="138"/>
      <c r="S147" s="137"/>
      <c r="T147" s="137"/>
      <c r="U147" s="137"/>
      <c r="V147" s="137"/>
      <c r="W147" s="137"/>
      <c r="X147" s="137"/>
      <c r="Y147" s="137"/>
      <c r="Z147" s="137"/>
    </row>
    <row r="148" spans="1:26" ht="42" customHeight="1">
      <c r="A148" s="134" t="s">
        <v>782</v>
      </c>
      <c r="B148" s="146" t="s">
        <v>754</v>
      </c>
      <c r="C148" s="141"/>
      <c r="D148" s="141"/>
      <c r="E148" s="146" t="s">
        <v>755</v>
      </c>
      <c r="F148" s="141"/>
      <c r="G148" s="141"/>
      <c r="H148" s="146" t="s">
        <v>756</v>
      </c>
      <c r="I148" s="141"/>
      <c r="J148" s="141"/>
      <c r="K148" s="146" t="s">
        <v>757</v>
      </c>
      <c r="L148" s="141"/>
      <c r="M148" s="141"/>
      <c r="N148" s="146" t="s">
        <v>758</v>
      </c>
      <c r="O148" s="141"/>
      <c r="P148" s="141"/>
      <c r="Q148" s="146" t="s">
        <v>759</v>
      </c>
      <c r="R148" s="141"/>
      <c r="S148" s="137"/>
      <c r="T148" s="137"/>
      <c r="U148" s="137"/>
      <c r="V148" s="137"/>
      <c r="W148" s="137"/>
      <c r="X148" s="137"/>
      <c r="Y148" s="137"/>
      <c r="Z148" s="137"/>
    </row>
    <row r="149" spans="1:26" ht="15.75" customHeight="1">
      <c r="A149" s="116"/>
      <c r="B149" s="115"/>
      <c r="C149" s="138"/>
      <c r="D149" s="138"/>
      <c r="E149" s="115"/>
      <c r="F149" s="138"/>
      <c r="G149" s="138"/>
      <c r="H149" s="115"/>
      <c r="I149" s="138"/>
      <c r="J149" s="138"/>
      <c r="K149" s="115"/>
      <c r="L149" s="138"/>
      <c r="M149" s="138"/>
      <c r="N149" s="115"/>
      <c r="O149" s="138"/>
      <c r="P149" s="138"/>
      <c r="Q149" s="115"/>
      <c r="R149" s="138"/>
      <c r="S149" s="137"/>
      <c r="T149" s="137"/>
      <c r="U149" s="137"/>
      <c r="V149" s="137"/>
      <c r="W149" s="137"/>
      <c r="X149" s="137"/>
      <c r="Y149" s="137"/>
      <c r="Z149" s="137"/>
    </row>
    <row r="150" spans="1:26" ht="15.75" customHeight="1">
      <c r="A150" s="142" t="s">
        <v>748</v>
      </c>
      <c r="B150" s="180"/>
      <c r="C150" s="138"/>
      <c r="D150" s="143" t="s">
        <v>748</v>
      </c>
      <c r="E150" s="180"/>
      <c r="F150" s="138"/>
      <c r="G150" s="143" t="s">
        <v>748</v>
      </c>
      <c r="H150" s="180"/>
      <c r="I150" s="138"/>
      <c r="J150" s="143" t="s">
        <v>748</v>
      </c>
      <c r="K150" s="180"/>
      <c r="L150" s="138"/>
      <c r="M150" s="143" t="s">
        <v>748</v>
      </c>
      <c r="N150" s="180"/>
      <c r="O150" s="138"/>
      <c r="P150" s="143" t="s">
        <v>748</v>
      </c>
      <c r="Q150" s="180"/>
      <c r="R150" s="138"/>
      <c r="S150" s="137"/>
      <c r="T150" s="137"/>
      <c r="U150" s="137"/>
      <c r="V150" s="137"/>
      <c r="W150" s="137"/>
      <c r="X150" s="137"/>
      <c r="Y150" s="137"/>
      <c r="Z150" s="137"/>
    </row>
    <row r="151" spans="1:26" ht="15.75" customHeight="1">
      <c r="A151" s="116"/>
      <c r="B151" s="115"/>
      <c r="C151" s="138"/>
      <c r="D151" s="144"/>
      <c r="E151" s="115"/>
      <c r="F151" s="138"/>
      <c r="G151" s="144"/>
      <c r="H151" s="115"/>
      <c r="I151" s="138"/>
      <c r="J151" s="144"/>
      <c r="K151" s="115"/>
      <c r="L151" s="138"/>
      <c r="M151" s="144"/>
      <c r="N151" s="115"/>
      <c r="O151" s="138"/>
      <c r="P151" s="144"/>
      <c r="Q151" s="115"/>
      <c r="R151" s="138"/>
      <c r="S151" s="137"/>
      <c r="T151" s="137"/>
      <c r="U151" s="137"/>
      <c r="V151" s="137"/>
      <c r="W151" s="137"/>
      <c r="X151" s="137"/>
      <c r="Y151" s="137"/>
      <c r="Z151" s="137"/>
    </row>
    <row r="152" spans="1:26" ht="15.75" customHeight="1">
      <c r="A152" s="142" t="s">
        <v>746</v>
      </c>
      <c r="B152" s="180"/>
      <c r="C152" s="138"/>
      <c r="D152" s="143" t="s">
        <v>746</v>
      </c>
      <c r="E152" s="180"/>
      <c r="F152" s="138"/>
      <c r="G152" s="143" t="s">
        <v>746</v>
      </c>
      <c r="H152" s="180"/>
      <c r="I152" s="138"/>
      <c r="J152" s="143" t="s">
        <v>746</v>
      </c>
      <c r="K152" s="180"/>
      <c r="L152" s="138"/>
      <c r="M152" s="143" t="s">
        <v>746</v>
      </c>
      <c r="N152" s="180"/>
      <c r="O152" s="138"/>
      <c r="P152" s="143" t="s">
        <v>746</v>
      </c>
      <c r="Q152" s="180"/>
      <c r="R152" s="138"/>
      <c r="S152" s="137"/>
      <c r="T152" s="137"/>
      <c r="U152" s="137"/>
      <c r="V152" s="137"/>
      <c r="W152" s="137"/>
      <c r="X152" s="137"/>
      <c r="Y152" s="137"/>
      <c r="Z152" s="137"/>
    </row>
    <row r="153" spans="1:26" ht="15.75" customHeight="1">
      <c r="A153" s="116"/>
      <c r="B153" s="115"/>
      <c r="C153" s="138"/>
      <c r="D153" s="144"/>
      <c r="E153" s="115"/>
      <c r="F153" s="138"/>
      <c r="G153" s="144"/>
      <c r="H153" s="115"/>
      <c r="I153" s="138"/>
      <c r="J153" s="144"/>
      <c r="K153" s="115"/>
      <c r="L153" s="138"/>
      <c r="M153" s="144"/>
      <c r="N153" s="115"/>
      <c r="O153" s="138"/>
      <c r="P153" s="144"/>
      <c r="Q153" s="115"/>
      <c r="R153" s="138"/>
      <c r="S153" s="137"/>
      <c r="T153" s="137"/>
      <c r="U153" s="137"/>
      <c r="V153" s="137"/>
      <c r="W153" s="137"/>
      <c r="X153" s="137"/>
      <c r="Y153" s="137"/>
      <c r="Z153" s="137"/>
    </row>
    <row r="154" spans="1:26" ht="15.75" customHeight="1">
      <c r="A154" s="142" t="s">
        <v>778</v>
      </c>
      <c r="B154" s="180"/>
      <c r="C154" s="138"/>
      <c r="D154" s="143" t="s">
        <v>778</v>
      </c>
      <c r="E154" s="180"/>
      <c r="F154" s="138"/>
      <c r="G154" s="143" t="s">
        <v>778</v>
      </c>
      <c r="H154" s="180"/>
      <c r="I154" s="138"/>
      <c r="J154" s="143" t="s">
        <v>778</v>
      </c>
      <c r="K154" s="180"/>
      <c r="L154" s="138"/>
      <c r="M154" s="143" t="s">
        <v>778</v>
      </c>
      <c r="N154" s="181"/>
      <c r="O154" s="138"/>
      <c r="P154" s="143" t="s">
        <v>778</v>
      </c>
      <c r="Q154" s="181"/>
      <c r="R154" s="138"/>
      <c r="S154" s="137"/>
      <c r="T154" s="137"/>
      <c r="U154" s="137"/>
      <c r="V154" s="137"/>
      <c r="W154" s="137"/>
      <c r="X154" s="137"/>
      <c r="Y154" s="137"/>
      <c r="Z154" s="137"/>
    </row>
    <row r="155" spans="1:26" ht="15.75" customHeight="1"/>
    <row r="156" spans="1:26" ht="15.75" customHeight="1"/>
    <row r="157" spans="1:26" s="188" customFormat="1" ht="42" customHeight="1">
      <c r="A157" s="147" t="s">
        <v>837</v>
      </c>
      <c r="B157" s="124"/>
      <c r="C157" s="124"/>
      <c r="D157" s="124"/>
      <c r="E157" s="124"/>
      <c r="F157" s="124"/>
      <c r="G157" s="124"/>
      <c r="H157" s="124"/>
      <c r="I157" s="124"/>
      <c r="J157" s="124"/>
      <c r="K157" s="124"/>
      <c r="L157" s="124"/>
      <c r="M157" s="124"/>
      <c r="N157" s="124"/>
      <c r="O157" s="124"/>
      <c r="P157" s="124"/>
      <c r="Q157" s="124"/>
      <c r="R157" s="124"/>
    </row>
    <row r="158" spans="1:26" s="188" customFormat="1" ht="15.75" customHeight="1">
      <c r="A158" s="126" t="s">
        <v>744</v>
      </c>
      <c r="B158" s="127" t="s">
        <v>783</v>
      </c>
      <c r="C158" s="125"/>
      <c r="D158" s="125"/>
      <c r="E158" s="124"/>
      <c r="F158" s="125"/>
      <c r="G158" s="125"/>
      <c r="H158" s="124"/>
      <c r="I158" s="125"/>
      <c r="J158" s="125"/>
      <c r="K158" s="124"/>
      <c r="L158" s="125"/>
      <c r="M158" s="125"/>
      <c r="N158" s="124"/>
      <c r="O158" s="125"/>
      <c r="P158" s="125"/>
      <c r="Q158" s="124"/>
      <c r="R158" s="125"/>
    </row>
    <row r="159" spans="1:26" s="188" customFormat="1" ht="15.75" customHeight="1">
      <c r="A159" s="126"/>
      <c r="B159" s="124"/>
      <c r="C159" s="125"/>
      <c r="D159" s="125"/>
      <c r="E159" s="124"/>
      <c r="F159" s="125"/>
      <c r="G159" s="125"/>
      <c r="H159" s="124"/>
      <c r="I159" s="125"/>
      <c r="J159" s="125"/>
      <c r="K159" s="124"/>
      <c r="L159" s="125"/>
      <c r="M159" s="125"/>
      <c r="N159" s="124"/>
      <c r="O159" s="125"/>
      <c r="P159" s="125"/>
      <c r="Q159" s="124"/>
      <c r="R159" s="125"/>
    </row>
    <row r="160" spans="1:26" s="188" customFormat="1" ht="15.75" customHeight="1">
      <c r="A160" s="126" t="s">
        <v>746</v>
      </c>
      <c r="B160" s="177"/>
      <c r="C160" s="125"/>
      <c r="D160" s="125"/>
      <c r="E160" s="124"/>
      <c r="F160" s="125"/>
      <c r="G160" s="125"/>
      <c r="H160" s="124"/>
      <c r="I160" s="125"/>
      <c r="J160" s="125"/>
      <c r="K160" s="124"/>
      <c r="L160" s="125"/>
      <c r="M160" s="125"/>
      <c r="N160" s="124"/>
      <c r="O160" s="125"/>
      <c r="P160" s="125"/>
      <c r="Q160" s="124"/>
      <c r="R160" s="125"/>
    </row>
    <row r="161" spans="1:18" s="188" customFormat="1" ht="15.75" customHeight="1">
      <c r="A161" s="126"/>
      <c r="B161" s="124"/>
      <c r="C161" s="125"/>
      <c r="D161" s="125"/>
      <c r="E161" s="124"/>
      <c r="F161" s="125"/>
      <c r="G161" s="125"/>
      <c r="H161" s="124"/>
      <c r="I161" s="125"/>
      <c r="J161" s="125"/>
      <c r="K161" s="124"/>
      <c r="L161" s="125"/>
      <c r="M161" s="125"/>
      <c r="N161" s="124"/>
      <c r="O161" s="125"/>
      <c r="P161" s="125"/>
      <c r="Q161" s="124"/>
      <c r="R161" s="125"/>
    </row>
    <row r="162" spans="1:18" s="188" customFormat="1" ht="15.75" customHeight="1">
      <c r="A162" s="126" t="s">
        <v>747</v>
      </c>
      <c r="B162" s="177"/>
      <c r="C162" s="125"/>
      <c r="D162" s="125"/>
      <c r="E162" s="124"/>
      <c r="F162" s="125"/>
      <c r="G162" s="125"/>
      <c r="H162" s="124"/>
      <c r="I162" s="125"/>
      <c r="J162" s="125"/>
      <c r="K162" s="124"/>
      <c r="L162" s="125"/>
      <c r="M162" s="125"/>
      <c r="N162" s="124"/>
      <c r="O162" s="125"/>
      <c r="P162" s="125"/>
      <c r="Q162" s="124"/>
      <c r="R162" s="125"/>
    </row>
    <row r="163" spans="1:18" s="188" customFormat="1" ht="15.75" customHeight="1">
      <c r="A163" s="126"/>
      <c r="B163" s="124"/>
      <c r="C163" s="125"/>
      <c r="D163" s="125"/>
      <c r="E163" s="124"/>
      <c r="F163" s="125"/>
      <c r="G163" s="125"/>
      <c r="H163" s="124"/>
      <c r="I163" s="125"/>
      <c r="J163" s="125"/>
      <c r="K163" s="124"/>
      <c r="L163" s="125"/>
      <c r="M163" s="125"/>
      <c r="N163" s="124"/>
      <c r="O163" s="125"/>
      <c r="P163" s="125"/>
      <c r="Q163" s="124"/>
      <c r="R163" s="125"/>
    </row>
    <row r="164" spans="1:18" s="188" customFormat="1" ht="15.75" customHeight="1">
      <c r="A164" s="126" t="s">
        <v>748</v>
      </c>
      <c r="B164" s="177"/>
      <c r="C164" s="125"/>
      <c r="D164" s="125"/>
      <c r="E164" s="124"/>
      <c r="F164" s="125"/>
      <c r="G164" s="125"/>
      <c r="H164" s="124"/>
      <c r="I164" s="125"/>
      <c r="J164" s="125"/>
      <c r="K164" s="124"/>
      <c r="L164" s="125"/>
      <c r="M164" s="125"/>
      <c r="N164" s="124"/>
      <c r="O164" s="125"/>
      <c r="P164" s="125"/>
      <c r="Q164" s="124"/>
      <c r="R164" s="125"/>
    </row>
    <row r="165" spans="1:18" s="188" customFormat="1" ht="15.75" customHeight="1">
      <c r="A165" s="126"/>
      <c r="B165" s="124"/>
      <c r="C165" s="125"/>
      <c r="D165" s="125"/>
      <c r="E165" s="124"/>
      <c r="F165" s="125"/>
      <c r="G165" s="125"/>
      <c r="H165" s="124"/>
      <c r="I165" s="125"/>
      <c r="J165" s="125"/>
      <c r="K165" s="124"/>
      <c r="L165" s="125"/>
      <c r="M165" s="125"/>
      <c r="N165" s="124"/>
      <c r="O165" s="125"/>
      <c r="P165" s="125"/>
      <c r="Q165" s="124"/>
      <c r="R165" s="125"/>
    </row>
    <row r="166" spans="1:18" s="188" customFormat="1" ht="15.75" customHeight="1">
      <c r="A166" s="126" t="s">
        <v>749</v>
      </c>
      <c r="B166" s="177"/>
      <c r="C166" s="125" t="s">
        <v>784</v>
      </c>
      <c r="D166" s="125"/>
      <c r="E166" s="124"/>
      <c r="F166" s="125"/>
      <c r="G166" s="125"/>
      <c r="H166" s="124"/>
      <c r="I166" s="125"/>
      <c r="J166" s="125"/>
      <c r="K166" s="124"/>
      <c r="L166" s="125"/>
      <c r="M166" s="125"/>
      <c r="N166" s="124"/>
      <c r="O166" s="125"/>
      <c r="P166" s="125"/>
      <c r="Q166" s="124"/>
      <c r="R166" s="125"/>
    </row>
    <row r="167" spans="1:18" s="188" customFormat="1" ht="15.75" customHeight="1">
      <c r="A167" s="126"/>
      <c r="B167" s="124"/>
      <c r="C167" s="125"/>
      <c r="D167" s="125"/>
      <c r="E167" s="124"/>
      <c r="F167" s="125"/>
      <c r="G167" s="125"/>
      <c r="H167" s="124"/>
      <c r="I167" s="125"/>
      <c r="J167" s="125"/>
      <c r="K167" s="124"/>
      <c r="L167" s="125"/>
      <c r="M167" s="125"/>
      <c r="N167" s="124"/>
      <c r="O167" s="125"/>
      <c r="P167" s="125"/>
      <c r="Q167" s="124"/>
      <c r="R167" s="125"/>
    </row>
    <row r="168" spans="1:18" s="188" customFormat="1" ht="15.75" customHeight="1">
      <c r="A168" s="126" t="s">
        <v>0</v>
      </c>
      <c r="B168" s="177"/>
      <c r="C168" s="125"/>
      <c r="D168" s="125"/>
      <c r="E168" s="124"/>
      <c r="F168" s="125"/>
      <c r="G168" s="125"/>
      <c r="H168" s="124"/>
      <c r="I168" s="125"/>
      <c r="J168" s="125"/>
      <c r="K168" s="124"/>
      <c r="L168" s="125"/>
      <c r="M168" s="125"/>
      <c r="N168" s="124"/>
      <c r="O168" s="125"/>
      <c r="P168" s="125"/>
      <c r="Q168" s="124"/>
      <c r="R168" s="125"/>
    </row>
    <row r="169" spans="1:18" s="188" customFormat="1" ht="15.75" customHeight="1">
      <c r="A169" s="124"/>
      <c r="B169" s="124"/>
      <c r="C169" s="125"/>
      <c r="D169" s="125"/>
      <c r="E169" s="124"/>
      <c r="F169" s="125"/>
      <c r="G169" s="125"/>
      <c r="H169" s="124"/>
      <c r="I169" s="125"/>
      <c r="J169" s="125"/>
      <c r="K169" s="124"/>
      <c r="L169" s="125"/>
      <c r="M169" s="125"/>
      <c r="N169" s="124"/>
      <c r="O169" s="125"/>
      <c r="P169" s="125"/>
      <c r="Q169" s="124"/>
      <c r="R169" s="125"/>
    </row>
    <row r="170" spans="1:18" s="188" customFormat="1" ht="15.75" customHeight="1">
      <c r="A170" s="126" t="s">
        <v>750</v>
      </c>
      <c r="B170" s="177"/>
      <c r="C170" s="125"/>
      <c r="D170" s="125"/>
      <c r="E170" s="124"/>
      <c r="F170" s="125"/>
      <c r="G170" s="125"/>
      <c r="H170" s="124"/>
      <c r="I170" s="125"/>
      <c r="J170" s="125"/>
      <c r="K170" s="124"/>
      <c r="L170" s="125"/>
      <c r="M170" s="125"/>
      <c r="N170" s="124"/>
      <c r="O170" s="125"/>
      <c r="P170" s="125"/>
      <c r="Q170" s="124"/>
      <c r="R170" s="125"/>
    </row>
    <row r="171" spans="1:18" s="188" customFormat="1" ht="15.75" customHeight="1">
      <c r="A171" s="98"/>
      <c r="B171" s="124"/>
      <c r="C171" s="125"/>
      <c r="D171" s="125"/>
      <c r="E171" s="124"/>
      <c r="F171" s="125"/>
      <c r="G171" s="125"/>
      <c r="H171" s="124"/>
      <c r="I171" s="125"/>
      <c r="J171" s="125"/>
      <c r="K171" s="124"/>
      <c r="L171" s="125"/>
      <c r="M171" s="125"/>
      <c r="N171" s="124"/>
      <c r="O171" s="125"/>
      <c r="P171" s="125"/>
      <c r="Q171" s="124"/>
      <c r="R171" s="125"/>
    </row>
    <row r="172" spans="1:18" s="188" customFormat="1" ht="15.75" customHeight="1">
      <c r="A172" s="98" t="s">
        <v>751</v>
      </c>
      <c r="B172" s="127" t="s">
        <v>752</v>
      </c>
      <c r="C172" s="125"/>
      <c r="D172" s="125"/>
      <c r="E172" s="124"/>
      <c r="F172" s="125"/>
      <c r="G172" s="125"/>
      <c r="H172" s="124"/>
      <c r="I172" s="125"/>
      <c r="J172" s="125"/>
      <c r="K172" s="124"/>
      <c r="L172" s="125"/>
      <c r="M172" s="125"/>
      <c r="N172" s="124"/>
      <c r="O172" s="125"/>
      <c r="P172" s="125"/>
      <c r="Q172" s="124"/>
      <c r="R172" s="125"/>
    </row>
    <row r="173" spans="1:18" s="188" customFormat="1" ht="15.75" customHeight="1">
      <c r="A173" s="124"/>
      <c r="B173" s="124"/>
      <c r="C173" s="124"/>
      <c r="D173" s="124"/>
      <c r="E173" s="124"/>
      <c r="F173" s="124"/>
      <c r="G173" s="124"/>
      <c r="H173" s="124"/>
      <c r="I173" s="124"/>
      <c r="J173" s="124"/>
      <c r="K173" s="124"/>
      <c r="L173" s="124"/>
      <c r="M173" s="124"/>
      <c r="N173" s="124"/>
      <c r="O173" s="124"/>
      <c r="P173" s="124"/>
      <c r="Q173" s="124"/>
      <c r="R173" s="124"/>
    </row>
    <row r="174" spans="1:18" s="188" customFormat="1" ht="15.75" customHeight="1">
      <c r="A174" s="124"/>
      <c r="B174" s="124"/>
      <c r="C174" s="124"/>
      <c r="D174" s="124"/>
      <c r="E174" s="124"/>
      <c r="F174" s="124"/>
      <c r="G174" s="124"/>
      <c r="H174" s="124"/>
      <c r="I174" s="124"/>
      <c r="J174" s="124"/>
      <c r="K174" s="124"/>
      <c r="L174" s="124"/>
      <c r="M174" s="124"/>
      <c r="N174" s="124"/>
      <c r="O174" s="124"/>
      <c r="P174" s="124"/>
      <c r="Q174" s="124"/>
      <c r="R174" s="124"/>
    </row>
    <row r="175" spans="1:18" s="188" customFormat="1" ht="15.75" customHeight="1">
      <c r="A175" s="124"/>
      <c r="B175" s="124"/>
      <c r="C175" s="124"/>
      <c r="D175" s="124"/>
      <c r="E175" s="124"/>
      <c r="F175" s="124"/>
      <c r="G175" s="124"/>
      <c r="H175" s="124"/>
      <c r="I175" s="124"/>
      <c r="J175" s="124"/>
      <c r="K175" s="124"/>
      <c r="L175" s="124"/>
      <c r="M175" s="124"/>
      <c r="N175" s="124"/>
      <c r="O175" s="124"/>
      <c r="P175" s="124"/>
      <c r="Q175" s="124"/>
      <c r="R175" s="124"/>
    </row>
    <row r="176" spans="1:18" s="188" customFormat="1" ht="15.75" customHeight="1">
      <c r="A176" s="124"/>
      <c r="B176" s="124"/>
      <c r="C176" s="124"/>
      <c r="D176" s="124"/>
      <c r="E176" s="124"/>
      <c r="F176" s="124"/>
      <c r="G176" s="124"/>
      <c r="H176" s="124"/>
      <c r="I176" s="124"/>
      <c r="J176" s="124"/>
      <c r="K176" s="124"/>
      <c r="L176" s="124"/>
      <c r="M176" s="124"/>
      <c r="N176" s="124"/>
      <c r="O176" s="124"/>
      <c r="P176" s="124"/>
      <c r="Q176" s="124"/>
      <c r="R176" s="124"/>
    </row>
    <row r="177" spans="1:18" s="188" customFormat="1" ht="15.75" customHeight="1">
      <c r="A177" s="125"/>
      <c r="B177" s="125"/>
      <c r="C177" s="125"/>
      <c r="D177" s="125"/>
      <c r="E177" s="125"/>
      <c r="F177" s="125"/>
      <c r="G177" s="125"/>
      <c r="H177" s="125"/>
      <c r="I177" s="125"/>
      <c r="J177" s="125"/>
      <c r="K177" s="125"/>
      <c r="L177" s="124"/>
      <c r="M177" s="124"/>
      <c r="N177" s="124"/>
      <c r="O177" s="124"/>
      <c r="P177" s="124"/>
      <c r="Q177" s="124"/>
    </row>
    <row r="178" spans="1:18" s="188" customFormat="1" ht="15.75" customHeight="1">
      <c r="A178" s="131" t="s">
        <v>842</v>
      </c>
      <c r="B178" s="132"/>
      <c r="C178" s="125"/>
      <c r="D178" s="125"/>
      <c r="E178" s="124"/>
      <c r="F178" s="125"/>
      <c r="G178" s="125"/>
      <c r="H178" s="124"/>
      <c r="I178" s="125"/>
      <c r="J178" s="125"/>
      <c r="K178" s="124"/>
      <c r="L178" s="125"/>
      <c r="M178" s="125"/>
      <c r="N178" s="124"/>
      <c r="O178" s="125"/>
      <c r="P178" s="125"/>
      <c r="Q178" s="124"/>
      <c r="R178" s="125"/>
    </row>
    <row r="179" spans="1:18" s="188" customFormat="1" ht="15.75" customHeight="1">
      <c r="A179" s="118"/>
      <c r="B179" s="124" t="s">
        <v>754</v>
      </c>
      <c r="C179" s="125"/>
      <c r="D179" s="125"/>
      <c r="E179" s="124" t="s">
        <v>755</v>
      </c>
      <c r="F179" s="125"/>
      <c r="G179" s="125"/>
      <c r="H179" s="124" t="s">
        <v>756</v>
      </c>
      <c r="I179" s="125"/>
      <c r="J179" s="125"/>
      <c r="K179" s="124" t="s">
        <v>757</v>
      </c>
      <c r="L179" s="125"/>
      <c r="M179" s="125"/>
      <c r="N179" s="124" t="s">
        <v>758</v>
      </c>
      <c r="O179" s="125"/>
      <c r="P179" s="125"/>
      <c r="Q179" s="124" t="s">
        <v>759</v>
      </c>
      <c r="R179" s="125"/>
    </row>
    <row r="180" spans="1:18" s="188" customFormat="1" ht="15.75" customHeight="1">
      <c r="A180" s="98" t="s">
        <v>760</v>
      </c>
      <c r="B180" s="177"/>
      <c r="C180" s="125"/>
      <c r="D180" s="98" t="s">
        <v>760</v>
      </c>
      <c r="E180" s="177"/>
      <c r="F180" s="125"/>
      <c r="G180" s="98" t="s">
        <v>760</v>
      </c>
      <c r="H180" s="177"/>
      <c r="I180" s="125"/>
      <c r="J180" s="98" t="s">
        <v>760</v>
      </c>
      <c r="K180" s="177"/>
      <c r="L180" s="125"/>
      <c r="M180" s="98" t="s">
        <v>760</v>
      </c>
      <c r="N180" s="177"/>
      <c r="O180" s="125"/>
      <c r="P180" s="98" t="s">
        <v>760</v>
      </c>
      <c r="Q180" s="177"/>
      <c r="R180" s="125"/>
    </row>
    <row r="181" spans="1:18" s="188" customFormat="1" ht="15.75" customHeight="1">
      <c r="A181" s="98"/>
      <c r="B181" s="124"/>
      <c r="C181" s="125"/>
      <c r="D181" s="98"/>
      <c r="E181" s="124"/>
      <c r="F181" s="125"/>
      <c r="G181" s="98"/>
      <c r="H181" s="124"/>
      <c r="I181" s="125"/>
      <c r="J181" s="98"/>
      <c r="K181" s="124"/>
      <c r="L181" s="125"/>
      <c r="M181" s="98"/>
      <c r="N181" s="124"/>
      <c r="O181" s="125"/>
      <c r="P181" s="98"/>
      <c r="Q181" s="124"/>
      <c r="R181" s="125"/>
    </row>
    <row r="182" spans="1:18" s="188" customFormat="1" ht="15.75" customHeight="1">
      <c r="A182" s="98" t="s">
        <v>761</v>
      </c>
      <c r="B182" s="177"/>
      <c r="C182" s="125"/>
      <c r="D182" s="98" t="s">
        <v>761</v>
      </c>
      <c r="E182" s="177"/>
      <c r="F182" s="125"/>
      <c r="G182" s="98" t="s">
        <v>761</v>
      </c>
      <c r="H182" s="177"/>
      <c r="I182" s="125"/>
      <c r="J182" s="98" t="s">
        <v>761</v>
      </c>
      <c r="K182" s="177"/>
      <c r="L182" s="125"/>
      <c r="M182" s="98" t="s">
        <v>761</v>
      </c>
      <c r="N182" s="177"/>
      <c r="O182" s="125"/>
      <c r="P182" s="98" t="s">
        <v>761</v>
      </c>
      <c r="Q182" s="177"/>
      <c r="R182" s="125"/>
    </row>
    <row r="183" spans="1:18" s="188" customFormat="1" ht="15.75" customHeight="1">
      <c r="A183" s="98"/>
      <c r="B183" s="124"/>
      <c r="C183" s="125"/>
      <c r="D183" s="98"/>
      <c r="E183" s="124"/>
      <c r="F183" s="125"/>
      <c r="G183" s="98"/>
      <c r="H183" s="124"/>
      <c r="I183" s="125"/>
      <c r="J183" s="98"/>
      <c r="K183" s="124"/>
      <c r="L183" s="125"/>
      <c r="M183" s="98"/>
      <c r="N183" s="124"/>
      <c r="O183" s="125"/>
      <c r="P183" s="98"/>
      <c r="Q183" s="124"/>
      <c r="R183" s="125"/>
    </row>
    <row r="184" spans="1:18" s="188" customFormat="1" ht="15.75" customHeight="1">
      <c r="A184" s="98" t="s">
        <v>762</v>
      </c>
      <c r="B184" s="177"/>
      <c r="C184" s="125"/>
      <c r="D184" s="98" t="s">
        <v>762</v>
      </c>
      <c r="E184" s="177"/>
      <c r="F184" s="125"/>
      <c r="G184" s="98" t="s">
        <v>762</v>
      </c>
      <c r="H184" s="177"/>
      <c r="I184" s="125"/>
      <c r="J184" s="98" t="s">
        <v>762</v>
      </c>
      <c r="K184" s="177"/>
      <c r="L184" s="125"/>
      <c r="M184" s="98" t="s">
        <v>762</v>
      </c>
      <c r="N184" s="177"/>
      <c r="O184" s="125"/>
      <c r="P184" s="98" t="s">
        <v>762</v>
      </c>
      <c r="Q184" s="177"/>
      <c r="R184" s="125"/>
    </row>
    <row r="185" spans="1:18" s="188" customFormat="1" ht="15.75" customHeight="1">
      <c r="A185" s="98"/>
      <c r="B185" s="125"/>
      <c r="C185" s="125"/>
      <c r="D185" s="98"/>
      <c r="E185" s="124"/>
      <c r="F185" s="125"/>
      <c r="G185" s="125"/>
      <c r="H185" s="125"/>
      <c r="I185" s="125"/>
      <c r="J185" s="125"/>
      <c r="K185" s="125"/>
      <c r="L185" s="125"/>
      <c r="M185" s="125"/>
      <c r="N185" s="125"/>
      <c r="O185" s="125"/>
      <c r="P185" s="125"/>
      <c r="Q185" s="125"/>
      <c r="R185" s="125"/>
    </row>
    <row r="186" spans="1:18" s="188" customFormat="1" ht="15.75" customHeight="1">
      <c r="A186" s="130"/>
      <c r="B186" s="125"/>
      <c r="C186" s="125"/>
      <c r="D186" s="98"/>
      <c r="E186" s="124"/>
      <c r="F186" s="125"/>
      <c r="G186" s="125"/>
      <c r="H186" s="125"/>
      <c r="I186" s="125"/>
      <c r="J186" s="125"/>
      <c r="K186" s="125"/>
      <c r="L186" s="125"/>
      <c r="M186" s="125"/>
      <c r="N186" s="125"/>
      <c r="O186" s="125"/>
      <c r="P186" s="125"/>
      <c r="Q186" s="125"/>
      <c r="R186" s="125"/>
    </row>
    <row r="187" spans="1:18" s="188" customFormat="1" ht="15.75" customHeight="1">
      <c r="A187" s="130"/>
      <c r="B187" s="125"/>
      <c r="C187" s="125"/>
      <c r="D187" s="98"/>
      <c r="E187" s="187"/>
      <c r="F187" s="125"/>
      <c r="G187" s="98"/>
      <c r="H187" s="187"/>
      <c r="I187" s="125"/>
      <c r="J187" s="98"/>
      <c r="K187" s="187"/>
      <c r="L187" s="125"/>
      <c r="M187" s="98"/>
      <c r="N187" s="187"/>
      <c r="O187" s="125"/>
      <c r="P187" s="98"/>
      <c r="Q187" s="187"/>
      <c r="R187" s="125"/>
    </row>
    <row r="188" spans="1:18" s="188" customFormat="1" ht="29.25" customHeight="1">
      <c r="A188" s="133" t="s">
        <v>763</v>
      </c>
      <c r="B188" s="132"/>
      <c r="C188" s="98"/>
      <c r="D188" s="98"/>
      <c r="E188" s="124"/>
      <c r="F188" s="125"/>
      <c r="G188" s="98"/>
      <c r="H188" s="124"/>
      <c r="I188" s="125"/>
      <c r="J188" s="98"/>
      <c r="K188" s="124"/>
      <c r="L188" s="125"/>
      <c r="M188" s="98"/>
      <c r="N188" s="124"/>
      <c r="O188" s="125"/>
      <c r="P188" s="98"/>
      <c r="Q188" s="124"/>
      <c r="R188" s="125"/>
    </row>
    <row r="189" spans="1:18" s="188" customFormat="1" ht="72" customHeight="1">
      <c r="A189" s="134" t="s">
        <v>810</v>
      </c>
      <c r="B189" s="132"/>
      <c r="D189" s="150" t="s">
        <v>786</v>
      </c>
      <c r="E189" s="132"/>
      <c r="F189" s="129"/>
      <c r="G189" s="150" t="s">
        <v>786</v>
      </c>
      <c r="H189" s="132"/>
      <c r="I189" s="129"/>
      <c r="J189" s="150" t="s">
        <v>786</v>
      </c>
      <c r="K189" s="132"/>
      <c r="L189" s="129"/>
      <c r="M189" s="150" t="s">
        <v>786</v>
      </c>
      <c r="N189" s="132"/>
      <c r="O189" s="129"/>
      <c r="P189" s="150" t="s">
        <v>786</v>
      </c>
      <c r="Q189" s="132"/>
      <c r="R189" s="129"/>
    </row>
    <row r="190" spans="1:18" s="188" customFormat="1" ht="15.75" customHeight="1">
      <c r="A190" s="118" t="s">
        <v>764</v>
      </c>
      <c r="B190" s="185"/>
      <c r="C190" s="125"/>
      <c r="D190" s="98" t="s">
        <v>764</v>
      </c>
      <c r="E190" s="185"/>
      <c r="F190" s="125"/>
      <c r="G190" s="98" t="s">
        <v>764</v>
      </c>
      <c r="H190" s="185"/>
      <c r="I190" s="125"/>
      <c r="J190" s="98" t="s">
        <v>764</v>
      </c>
      <c r="K190" s="185"/>
      <c r="L190" s="125"/>
      <c r="M190" s="98" t="s">
        <v>764</v>
      </c>
      <c r="N190" s="185"/>
      <c r="O190" s="125"/>
      <c r="P190" s="98" t="s">
        <v>764</v>
      </c>
      <c r="Q190" s="185"/>
      <c r="R190" s="125"/>
    </row>
    <row r="191" spans="1:18" s="188" customFormat="1" ht="15.75" customHeight="1">
      <c r="A191" s="98"/>
      <c r="B191" s="187"/>
      <c r="C191" s="125"/>
      <c r="D191" s="98"/>
      <c r="E191" s="187"/>
      <c r="F191" s="125"/>
      <c r="G191" s="98"/>
      <c r="H191" s="187"/>
      <c r="I191" s="125"/>
      <c r="J191" s="98"/>
      <c r="K191" s="187"/>
      <c r="L191" s="125"/>
      <c r="M191" s="98"/>
      <c r="N191" s="187"/>
      <c r="O191" s="125"/>
      <c r="P191" s="98"/>
      <c r="Q191" s="187"/>
      <c r="R191" s="125"/>
    </row>
    <row r="192" spans="1:18" s="188" customFormat="1" ht="15.75" customHeight="1">
      <c r="A192" s="98" t="s">
        <v>765</v>
      </c>
      <c r="B192" s="185"/>
      <c r="C192" s="125"/>
      <c r="D192" s="98" t="s">
        <v>765</v>
      </c>
      <c r="E192" s="185"/>
      <c r="F192" s="125"/>
      <c r="G192" s="98" t="s">
        <v>765</v>
      </c>
      <c r="H192" s="185"/>
      <c r="I192" s="125"/>
      <c r="J192" s="98" t="s">
        <v>765</v>
      </c>
      <c r="K192" s="185"/>
      <c r="L192" s="125"/>
      <c r="M192" s="98" t="s">
        <v>765</v>
      </c>
      <c r="N192" s="185"/>
      <c r="O192" s="125"/>
      <c r="P192" s="98" t="s">
        <v>765</v>
      </c>
      <c r="Q192" s="185"/>
      <c r="R192" s="125"/>
    </row>
    <row r="193" spans="1:26" s="188" customFormat="1" ht="15.75" customHeight="1">
      <c r="A193" s="98"/>
      <c r="B193" s="187"/>
      <c r="C193" s="125"/>
      <c r="D193" s="98"/>
      <c r="E193" s="187"/>
      <c r="F193" s="125"/>
      <c r="G193" s="98"/>
      <c r="H193" s="187"/>
      <c r="I193" s="125"/>
      <c r="J193" s="98"/>
      <c r="K193" s="187"/>
      <c r="L193" s="125"/>
      <c r="M193" s="98"/>
      <c r="N193" s="187"/>
      <c r="O193" s="125"/>
      <c r="P193" s="98"/>
      <c r="Q193" s="187"/>
      <c r="R193" s="125"/>
    </row>
    <row r="194" spans="1:26" s="188" customFormat="1" ht="15.75" customHeight="1">
      <c r="A194" s="98" t="s">
        <v>766</v>
      </c>
      <c r="B194" s="185"/>
      <c r="C194" s="125"/>
      <c r="D194" s="98" t="s">
        <v>766</v>
      </c>
      <c r="E194" s="185"/>
      <c r="F194" s="125"/>
      <c r="G194" s="98" t="s">
        <v>766</v>
      </c>
      <c r="H194" s="185"/>
      <c r="I194" s="125"/>
      <c r="J194" s="98" t="s">
        <v>766</v>
      </c>
      <c r="K194" s="185"/>
      <c r="L194" s="125"/>
      <c r="M194" s="98" t="s">
        <v>766</v>
      </c>
      <c r="N194" s="185"/>
      <c r="O194" s="125"/>
      <c r="P194" s="98" t="s">
        <v>766</v>
      </c>
      <c r="Q194" s="185"/>
      <c r="R194" s="125"/>
    </row>
    <row r="195" spans="1:26" s="188" customFormat="1" ht="15.75" customHeight="1">
      <c r="A195" s="98"/>
      <c r="B195" s="98"/>
      <c r="C195" s="125"/>
      <c r="D195" s="98"/>
      <c r="E195" s="98"/>
      <c r="F195" s="125"/>
      <c r="G195" s="98"/>
      <c r="H195" s="98"/>
      <c r="I195" s="125"/>
      <c r="J195" s="98"/>
      <c r="K195" s="98"/>
      <c r="L195" s="125"/>
      <c r="M195" s="98"/>
      <c r="N195" s="98"/>
      <c r="O195" s="125"/>
      <c r="P195" s="98"/>
      <c r="Q195" s="98"/>
      <c r="R195" s="125"/>
    </row>
    <row r="196" spans="1:26" s="188" customFormat="1" ht="15.75" customHeight="1">
      <c r="A196" s="98" t="s">
        <v>767</v>
      </c>
      <c r="B196" s="187"/>
      <c r="C196" s="125"/>
      <c r="D196" s="98" t="s">
        <v>767</v>
      </c>
      <c r="E196" s="187"/>
      <c r="F196" s="125"/>
      <c r="G196" s="98" t="s">
        <v>767</v>
      </c>
      <c r="H196" s="187"/>
      <c r="I196" s="125"/>
      <c r="J196" s="98" t="s">
        <v>767</v>
      </c>
      <c r="K196" s="187"/>
      <c r="L196" s="125"/>
      <c r="M196" s="98" t="s">
        <v>767</v>
      </c>
      <c r="N196" s="187"/>
      <c r="O196" s="125"/>
      <c r="P196" s="98" t="s">
        <v>767</v>
      </c>
      <c r="Q196" s="187"/>
      <c r="R196" s="125"/>
    </row>
    <row r="197" spans="1:26" s="188" customFormat="1" ht="112.5" customHeight="1">
      <c r="A197" s="110" t="s">
        <v>811</v>
      </c>
      <c r="B197" s="185"/>
      <c r="C197" s="125" t="s">
        <v>769</v>
      </c>
      <c r="D197" s="110" t="s">
        <v>768</v>
      </c>
      <c r="E197" s="185"/>
      <c r="F197" s="125" t="s">
        <v>769</v>
      </c>
      <c r="G197" s="110" t="s">
        <v>768</v>
      </c>
      <c r="H197" s="185"/>
      <c r="I197" s="125" t="s">
        <v>769</v>
      </c>
      <c r="J197" s="110" t="s">
        <v>768</v>
      </c>
      <c r="K197" s="185"/>
      <c r="L197" s="125" t="s">
        <v>769</v>
      </c>
      <c r="M197" s="110" t="s">
        <v>768</v>
      </c>
      <c r="N197" s="185"/>
      <c r="O197" s="125" t="s">
        <v>769</v>
      </c>
      <c r="P197" s="110" t="s">
        <v>768</v>
      </c>
      <c r="Q197" s="185"/>
      <c r="R197" s="125" t="s">
        <v>769</v>
      </c>
    </row>
    <row r="198" spans="1:26" s="188" customFormat="1" ht="15.75" customHeight="1">
      <c r="A198" s="98"/>
      <c r="B198" s="124"/>
      <c r="C198" s="125"/>
      <c r="D198" s="125"/>
      <c r="E198" s="124"/>
      <c r="F198" s="125"/>
      <c r="G198" s="125"/>
      <c r="H198" s="124"/>
      <c r="I198" s="125"/>
      <c r="J198" s="125"/>
      <c r="K198" s="124"/>
      <c r="L198" s="125"/>
      <c r="M198" s="125"/>
      <c r="N198" s="124"/>
      <c r="O198" s="125"/>
      <c r="P198" s="125"/>
      <c r="Q198" s="124"/>
      <c r="R198" s="125"/>
    </row>
    <row r="199" spans="1:26" s="188" customFormat="1" ht="15.75" customHeight="1">
      <c r="A199" s="136" t="s">
        <v>770</v>
      </c>
      <c r="B199" s="185"/>
      <c r="C199" s="125"/>
      <c r="D199" s="136" t="s">
        <v>770</v>
      </c>
      <c r="E199" s="185"/>
      <c r="F199" s="125"/>
      <c r="G199" s="136" t="s">
        <v>770</v>
      </c>
      <c r="H199" s="185"/>
      <c r="I199" s="125"/>
      <c r="J199" s="136" t="s">
        <v>770</v>
      </c>
      <c r="K199" s="185"/>
      <c r="L199" s="125"/>
      <c r="M199" s="136" t="s">
        <v>770</v>
      </c>
      <c r="N199" s="185"/>
      <c r="O199" s="125"/>
      <c r="P199" s="136" t="s">
        <v>770</v>
      </c>
      <c r="Q199" s="185"/>
      <c r="R199" s="125"/>
    </row>
    <row r="200" spans="1:26" s="188" customFormat="1" ht="15.75" customHeight="1">
      <c r="A200" s="125"/>
      <c r="B200" s="125"/>
      <c r="C200" s="125"/>
      <c r="D200" s="125"/>
      <c r="E200" s="125"/>
      <c r="F200" s="125"/>
      <c r="G200" s="125"/>
      <c r="H200" s="125"/>
      <c r="I200" s="125"/>
      <c r="J200" s="125"/>
      <c r="K200" s="125"/>
      <c r="L200" s="125"/>
      <c r="M200" s="125"/>
      <c r="N200" s="125"/>
      <c r="O200" s="125"/>
      <c r="P200" s="125"/>
      <c r="Q200" s="125"/>
      <c r="R200" s="125"/>
    </row>
    <row r="201" spans="1:26" s="188" customFormat="1" ht="15.75" customHeight="1">
      <c r="A201" s="136" t="s">
        <v>771</v>
      </c>
      <c r="B201" s="185"/>
      <c r="C201" s="125"/>
      <c r="D201" s="136" t="s">
        <v>771</v>
      </c>
      <c r="E201" s="185"/>
      <c r="F201" s="125"/>
      <c r="G201" s="136" t="s">
        <v>771</v>
      </c>
      <c r="H201" s="185"/>
      <c r="I201" s="125"/>
      <c r="J201" s="136" t="s">
        <v>771</v>
      </c>
      <c r="K201" s="185"/>
      <c r="L201" s="125"/>
      <c r="M201" s="136" t="s">
        <v>771</v>
      </c>
      <c r="N201" s="185"/>
      <c r="O201" s="125"/>
      <c r="P201" s="136" t="s">
        <v>771</v>
      </c>
      <c r="Q201" s="185"/>
      <c r="R201" s="125"/>
    </row>
    <row r="202" spans="1:26" s="188" customFormat="1" ht="15.75" customHeight="1">
      <c r="A202" s="98"/>
      <c r="B202" s="187"/>
      <c r="C202" s="125"/>
      <c r="D202" s="98"/>
      <c r="E202" s="187"/>
      <c r="F202" s="125"/>
      <c r="G202" s="98"/>
      <c r="H202" s="187"/>
      <c r="I202" s="125"/>
      <c r="J202" s="98"/>
      <c r="K202" s="187"/>
      <c r="L202" s="125"/>
      <c r="M202" s="98"/>
      <c r="N202" s="187"/>
      <c r="O202" s="125"/>
      <c r="P202" s="98"/>
      <c r="Q202" s="187"/>
      <c r="R202" s="125"/>
    </row>
    <row r="203" spans="1:26" s="188" customFormat="1" ht="15.75" customHeight="1">
      <c r="A203" s="98" t="s">
        <v>772</v>
      </c>
      <c r="B203" s="185" t="s">
        <v>55</v>
      </c>
      <c r="C203" s="125"/>
      <c r="D203" s="98" t="s">
        <v>772</v>
      </c>
      <c r="E203" s="185" t="s">
        <v>55</v>
      </c>
      <c r="F203" s="125"/>
      <c r="G203" s="98" t="s">
        <v>772</v>
      </c>
      <c r="H203" s="185" t="s">
        <v>55</v>
      </c>
      <c r="I203" s="125"/>
      <c r="J203" s="98" t="s">
        <v>772</v>
      </c>
      <c r="K203" s="185" t="s">
        <v>55</v>
      </c>
      <c r="L203" s="125"/>
      <c r="M203" s="98" t="s">
        <v>772</v>
      </c>
      <c r="N203" s="185" t="s">
        <v>55</v>
      </c>
      <c r="O203" s="125"/>
      <c r="P203" s="98" t="s">
        <v>772</v>
      </c>
      <c r="Q203" s="185" t="s">
        <v>55</v>
      </c>
      <c r="R203" s="125"/>
    </row>
    <row r="204" spans="1:26" s="188" customFormat="1" ht="15.75" customHeight="1">
      <c r="B204" s="125"/>
      <c r="C204" s="125"/>
      <c r="D204" s="125"/>
      <c r="E204" s="125"/>
      <c r="F204" s="125"/>
      <c r="G204" s="125"/>
      <c r="I204" s="125"/>
      <c r="K204" s="125"/>
      <c r="L204" s="125"/>
      <c r="M204" s="125"/>
      <c r="N204" s="125"/>
      <c r="O204" s="125"/>
      <c r="P204" s="125"/>
      <c r="Q204" s="125"/>
    </row>
    <row r="205" spans="1:26" s="188" customFormat="1" ht="15.75" customHeight="1">
      <c r="A205" s="133" t="s">
        <v>843</v>
      </c>
      <c r="B205" s="129"/>
      <c r="C205" s="129"/>
      <c r="D205" s="129"/>
      <c r="E205" s="129"/>
      <c r="F205" s="129"/>
      <c r="G205" s="129"/>
      <c r="H205" s="129"/>
      <c r="I205" s="129"/>
      <c r="J205" s="129"/>
      <c r="K205" s="125"/>
      <c r="L205" s="125"/>
      <c r="M205" s="125"/>
      <c r="N205" s="129"/>
      <c r="O205" s="129"/>
      <c r="P205" s="129"/>
      <c r="Q205" s="129"/>
      <c r="R205" s="129"/>
      <c r="S205" s="137"/>
      <c r="T205" s="137"/>
      <c r="U205" s="137"/>
      <c r="V205" s="137"/>
      <c r="W205" s="137"/>
      <c r="X205" s="137"/>
      <c r="Y205" s="137"/>
      <c r="Z205" s="137"/>
    </row>
    <row r="206" spans="1:26" s="188" customFormat="1" ht="93" customHeight="1">
      <c r="A206" s="134" t="s">
        <v>773</v>
      </c>
      <c r="B206" s="138"/>
      <c r="C206" s="138"/>
      <c r="D206" s="138"/>
      <c r="E206" s="138"/>
      <c r="F206" s="138"/>
      <c r="G206" s="138"/>
      <c r="H206" s="138"/>
      <c r="I206" s="138"/>
      <c r="J206" s="138"/>
      <c r="K206" s="138"/>
      <c r="L206" s="138"/>
      <c r="M206" s="138"/>
      <c r="N206" s="138"/>
      <c r="O206" s="138"/>
      <c r="P206" s="138"/>
      <c r="Q206" s="138"/>
      <c r="R206" s="138"/>
      <c r="S206" s="137"/>
      <c r="T206" s="137"/>
      <c r="U206" s="137"/>
      <c r="V206" s="137"/>
      <c r="W206" s="137"/>
      <c r="X206" s="137"/>
      <c r="Y206" s="137"/>
      <c r="Z206" s="137"/>
    </row>
    <row r="207" spans="1:26" s="188" customFormat="1" ht="15.75" customHeight="1">
      <c r="A207" s="116"/>
      <c r="B207" s="138"/>
      <c r="C207" s="138"/>
      <c r="D207" s="138"/>
      <c r="E207" s="138"/>
      <c r="F207" s="138"/>
      <c r="G207" s="138"/>
      <c r="H207" s="138"/>
      <c r="I207" s="138"/>
      <c r="J207" s="138"/>
      <c r="K207" s="138"/>
      <c r="L207" s="138"/>
      <c r="M207" s="138"/>
      <c r="N207" s="138"/>
      <c r="O207" s="138"/>
      <c r="P207" s="138"/>
      <c r="Q207" s="138"/>
      <c r="R207" s="138"/>
      <c r="S207" s="137"/>
      <c r="T207" s="137"/>
      <c r="U207" s="137"/>
      <c r="V207" s="137"/>
      <c r="W207" s="137"/>
      <c r="X207" s="137"/>
      <c r="Y207" s="137"/>
      <c r="Z207" s="137"/>
    </row>
    <row r="208" spans="1:26" s="188" customFormat="1" ht="15.75" customHeight="1">
      <c r="A208" s="139" t="s">
        <v>774</v>
      </c>
      <c r="B208" s="138"/>
      <c r="C208" s="138"/>
      <c r="D208" s="138"/>
      <c r="E208" s="138"/>
      <c r="F208" s="138"/>
      <c r="G208" s="138"/>
      <c r="H208" s="138"/>
      <c r="I208" s="138"/>
      <c r="J208" s="138"/>
      <c r="K208" s="138"/>
      <c r="L208" s="138"/>
      <c r="M208" s="138"/>
      <c r="N208" s="138"/>
      <c r="O208" s="138"/>
      <c r="P208" s="138"/>
      <c r="Q208" s="138"/>
      <c r="R208" s="138"/>
      <c r="S208" s="137"/>
      <c r="T208" s="137"/>
      <c r="U208" s="137"/>
      <c r="V208" s="137"/>
      <c r="W208" s="137"/>
      <c r="X208" s="137"/>
      <c r="Y208" s="137"/>
      <c r="Z208" s="137"/>
    </row>
    <row r="209" spans="1:26" s="188" customFormat="1" ht="77.25" customHeight="1">
      <c r="A209" s="134" t="s">
        <v>775</v>
      </c>
      <c r="B209" s="140" t="s">
        <v>754</v>
      </c>
      <c r="C209" s="141"/>
      <c r="D209" s="141"/>
      <c r="E209" s="140" t="s">
        <v>755</v>
      </c>
      <c r="F209" s="141"/>
      <c r="G209" s="141"/>
      <c r="H209" s="140" t="s">
        <v>756</v>
      </c>
      <c r="I209" s="141"/>
      <c r="J209" s="141"/>
      <c r="K209" s="140" t="s">
        <v>757</v>
      </c>
      <c r="L209" s="141"/>
      <c r="M209" s="141"/>
      <c r="N209" s="140" t="s">
        <v>758</v>
      </c>
      <c r="O209" s="141"/>
      <c r="P209" s="141"/>
      <c r="Q209" s="140" t="s">
        <v>759</v>
      </c>
      <c r="R209" s="141"/>
      <c r="S209" s="137"/>
      <c r="T209" s="137"/>
      <c r="U209" s="137"/>
      <c r="V209" s="137"/>
      <c r="W209" s="137"/>
      <c r="X209" s="137"/>
      <c r="Y209" s="137"/>
      <c r="Z209" s="137"/>
    </row>
    <row r="210" spans="1:26" s="188" customFormat="1" ht="15.75" customHeight="1">
      <c r="A210" s="142" t="s">
        <v>760</v>
      </c>
      <c r="B210" s="180"/>
      <c r="C210" s="138"/>
      <c r="D210" s="143" t="s">
        <v>760</v>
      </c>
      <c r="E210" s="180"/>
      <c r="F210" s="138"/>
      <c r="G210" s="143" t="s">
        <v>760</v>
      </c>
      <c r="H210" s="180"/>
      <c r="I210" s="138"/>
      <c r="J210" s="143" t="s">
        <v>760</v>
      </c>
      <c r="K210" s="180"/>
      <c r="L210" s="138"/>
      <c r="M210" s="143" t="s">
        <v>760</v>
      </c>
      <c r="N210" s="180"/>
      <c r="O210" s="138"/>
      <c r="P210" s="143" t="s">
        <v>760</v>
      </c>
      <c r="Q210" s="180"/>
      <c r="R210" s="138"/>
      <c r="S210" s="137"/>
      <c r="T210" s="137"/>
      <c r="U210" s="137"/>
      <c r="V210" s="137"/>
      <c r="W210" s="137"/>
      <c r="X210" s="137"/>
      <c r="Y210" s="137"/>
      <c r="Z210" s="137"/>
    </row>
    <row r="211" spans="1:26" s="188" customFormat="1" ht="15.75" customHeight="1">
      <c r="A211" s="116"/>
      <c r="B211" s="115"/>
      <c r="C211" s="138"/>
      <c r="D211" s="144"/>
      <c r="E211" s="115"/>
      <c r="F211" s="138"/>
      <c r="G211" s="144"/>
      <c r="H211" s="115"/>
      <c r="I211" s="138"/>
      <c r="J211" s="144"/>
      <c r="K211" s="115"/>
      <c r="L211" s="138"/>
      <c r="M211" s="144"/>
      <c r="N211" s="115"/>
      <c r="O211" s="138"/>
      <c r="P211" s="144"/>
      <c r="Q211" s="115"/>
      <c r="R211" s="138"/>
      <c r="S211" s="137"/>
      <c r="T211" s="137"/>
      <c r="U211" s="137"/>
      <c r="V211" s="137"/>
      <c r="W211" s="137"/>
      <c r="X211" s="137"/>
      <c r="Y211" s="137"/>
      <c r="Z211" s="137"/>
    </row>
    <row r="212" spans="1:26" s="188" customFormat="1" ht="15.75" customHeight="1">
      <c r="A212" s="142" t="s">
        <v>761</v>
      </c>
      <c r="B212" s="180"/>
      <c r="C212" s="138"/>
      <c r="D212" s="143" t="s">
        <v>761</v>
      </c>
      <c r="E212" s="180"/>
      <c r="F212" s="138"/>
      <c r="G212" s="143" t="s">
        <v>761</v>
      </c>
      <c r="H212" s="180"/>
      <c r="I212" s="138"/>
      <c r="J212" s="143" t="s">
        <v>761</v>
      </c>
      <c r="K212" s="180"/>
      <c r="L212" s="138"/>
      <c r="M212" s="143" t="s">
        <v>761</v>
      </c>
      <c r="N212" s="180"/>
      <c r="O212" s="138"/>
      <c r="P212" s="143" t="s">
        <v>761</v>
      </c>
      <c r="Q212" s="180"/>
      <c r="R212" s="138"/>
      <c r="S212" s="137"/>
      <c r="T212" s="137"/>
      <c r="U212" s="137"/>
      <c r="V212" s="137"/>
      <c r="W212" s="137"/>
      <c r="X212" s="137"/>
      <c r="Y212" s="137"/>
      <c r="Z212" s="137"/>
    </row>
    <row r="213" spans="1:26" s="188" customFormat="1" ht="15.75" customHeight="1">
      <c r="A213" s="116"/>
      <c r="B213" s="115"/>
      <c r="C213" s="138"/>
      <c r="D213" s="144"/>
      <c r="E213" s="115"/>
      <c r="F213" s="138"/>
      <c r="G213" s="144"/>
      <c r="H213" s="115"/>
      <c r="I213" s="138"/>
      <c r="J213" s="144"/>
      <c r="K213" s="115"/>
      <c r="L213" s="138"/>
      <c r="M213" s="144"/>
      <c r="N213" s="115"/>
      <c r="O213" s="138"/>
      <c r="P213" s="144"/>
      <c r="Q213" s="115"/>
      <c r="R213" s="138"/>
      <c r="S213" s="137"/>
      <c r="T213" s="137"/>
      <c r="U213" s="137"/>
      <c r="V213" s="137"/>
      <c r="W213" s="137"/>
      <c r="X213" s="137"/>
      <c r="Y213" s="137"/>
      <c r="Z213" s="137"/>
    </row>
    <row r="214" spans="1:26" s="188" customFormat="1" ht="15.75" customHeight="1">
      <c r="A214" s="142" t="s">
        <v>748</v>
      </c>
      <c r="B214" s="180"/>
      <c r="C214" s="138"/>
      <c r="D214" s="143" t="s">
        <v>748</v>
      </c>
      <c r="E214" s="180"/>
      <c r="F214" s="138"/>
      <c r="G214" s="143" t="s">
        <v>748</v>
      </c>
      <c r="H214" s="180"/>
      <c r="I214" s="138"/>
      <c r="J214" s="143" t="s">
        <v>748</v>
      </c>
      <c r="K214" s="180"/>
      <c r="L214" s="138"/>
      <c r="M214" s="143" t="s">
        <v>748</v>
      </c>
      <c r="N214" s="180"/>
      <c r="O214" s="138"/>
      <c r="P214" s="143" t="s">
        <v>748</v>
      </c>
      <c r="Q214" s="180"/>
      <c r="R214" s="138"/>
      <c r="S214" s="137"/>
      <c r="T214" s="137"/>
      <c r="U214" s="137"/>
      <c r="V214" s="137"/>
      <c r="W214" s="137"/>
      <c r="X214" s="137"/>
      <c r="Y214" s="137"/>
      <c r="Z214" s="137"/>
    </row>
    <row r="215" spans="1:26" s="188" customFormat="1" ht="15.75" customHeight="1">
      <c r="A215" s="116"/>
      <c r="B215" s="115"/>
      <c r="C215" s="138"/>
      <c r="D215" s="144"/>
      <c r="E215" s="115"/>
      <c r="F215" s="138"/>
      <c r="G215" s="144"/>
      <c r="H215" s="115"/>
      <c r="I215" s="138"/>
      <c r="J215" s="144"/>
      <c r="K215" s="115"/>
      <c r="L215" s="138"/>
      <c r="M215" s="144"/>
      <c r="N215" s="115"/>
      <c r="O215" s="138"/>
      <c r="P215" s="144"/>
      <c r="Q215" s="115"/>
      <c r="R215" s="138"/>
      <c r="S215" s="137"/>
      <c r="T215" s="137"/>
      <c r="U215" s="137"/>
      <c r="V215" s="137"/>
      <c r="W215" s="137"/>
      <c r="X215" s="137"/>
      <c r="Y215" s="137"/>
      <c r="Z215" s="137"/>
    </row>
    <row r="216" spans="1:26" s="188" customFormat="1" ht="15.75" customHeight="1">
      <c r="A216" s="142" t="s">
        <v>776</v>
      </c>
      <c r="B216" s="180"/>
      <c r="C216" s="138" t="s">
        <v>777</v>
      </c>
      <c r="D216" s="143" t="s">
        <v>776</v>
      </c>
      <c r="E216" s="180"/>
      <c r="F216" s="138" t="s">
        <v>777</v>
      </c>
      <c r="G216" s="143" t="s">
        <v>776</v>
      </c>
      <c r="H216" s="180"/>
      <c r="I216" s="138" t="s">
        <v>777</v>
      </c>
      <c r="J216" s="143" t="s">
        <v>776</v>
      </c>
      <c r="K216" s="180"/>
      <c r="L216" s="138" t="s">
        <v>777</v>
      </c>
      <c r="M216" s="143" t="s">
        <v>776</v>
      </c>
      <c r="N216" s="180"/>
      <c r="O216" s="138" t="s">
        <v>777</v>
      </c>
      <c r="P216" s="143" t="s">
        <v>776</v>
      </c>
      <c r="Q216" s="180"/>
      <c r="R216" s="138" t="s">
        <v>777</v>
      </c>
      <c r="S216" s="137"/>
      <c r="T216" s="137"/>
      <c r="U216" s="137"/>
      <c r="V216" s="137"/>
      <c r="W216" s="137"/>
      <c r="X216" s="137"/>
      <c r="Y216" s="137"/>
      <c r="Z216" s="137"/>
    </row>
    <row r="217" spans="1:26" s="188" customFormat="1" ht="15.75" customHeight="1">
      <c r="A217" s="116"/>
      <c r="B217" s="115"/>
      <c r="C217" s="138"/>
      <c r="D217" s="144"/>
      <c r="E217" s="115"/>
      <c r="F217" s="138"/>
      <c r="G217" s="144"/>
      <c r="H217" s="115"/>
      <c r="I217" s="138"/>
      <c r="J217" s="144"/>
      <c r="K217" s="115"/>
      <c r="L217" s="138"/>
      <c r="M217" s="144"/>
      <c r="N217" s="115"/>
      <c r="O217" s="138"/>
      <c r="P217" s="144"/>
      <c r="Q217" s="115"/>
      <c r="R217" s="138"/>
      <c r="S217" s="137"/>
      <c r="T217" s="137"/>
      <c r="U217" s="137"/>
      <c r="V217" s="137"/>
      <c r="W217" s="137"/>
      <c r="X217" s="137"/>
      <c r="Y217" s="137"/>
      <c r="Z217" s="137"/>
    </row>
    <row r="218" spans="1:26" s="188" customFormat="1" ht="15.75" customHeight="1">
      <c r="A218" s="142" t="s">
        <v>778</v>
      </c>
      <c r="B218" s="180"/>
      <c r="C218" s="138"/>
      <c r="D218" s="143" t="s">
        <v>778</v>
      </c>
      <c r="E218" s="181"/>
      <c r="F218" s="138"/>
      <c r="G218" s="143" t="s">
        <v>778</v>
      </c>
      <c r="H218" s="181"/>
      <c r="I218" s="138"/>
      <c r="J218" s="143" t="s">
        <v>778</v>
      </c>
      <c r="K218" s="181"/>
      <c r="L218" s="138"/>
      <c r="M218" s="143" t="s">
        <v>778</v>
      </c>
      <c r="N218" s="180"/>
      <c r="O218" s="138"/>
      <c r="P218" s="143" t="s">
        <v>778</v>
      </c>
      <c r="Q218" s="180"/>
      <c r="R218" s="138"/>
      <c r="S218" s="137"/>
      <c r="T218" s="137"/>
      <c r="U218" s="137"/>
      <c r="V218" s="137"/>
      <c r="W218" s="137"/>
      <c r="X218" s="137"/>
      <c r="Y218" s="137"/>
      <c r="Z218" s="137"/>
    </row>
    <row r="219" spans="1:26" s="188" customFormat="1" ht="15.75" customHeight="1">
      <c r="A219" s="116"/>
      <c r="B219" s="115"/>
      <c r="C219" s="138"/>
      <c r="D219" s="144"/>
      <c r="E219" s="115"/>
      <c r="F219" s="138"/>
      <c r="G219" s="144"/>
      <c r="H219" s="115"/>
      <c r="I219" s="138"/>
      <c r="J219" s="144"/>
      <c r="K219" s="115"/>
      <c r="L219" s="138"/>
      <c r="M219" s="144"/>
      <c r="N219" s="115"/>
      <c r="O219" s="138"/>
      <c r="P219" s="144"/>
      <c r="Q219" s="115"/>
      <c r="R219" s="138"/>
      <c r="S219" s="137"/>
      <c r="T219" s="137"/>
      <c r="U219" s="137"/>
      <c r="V219" s="137"/>
      <c r="W219" s="137"/>
      <c r="X219" s="137"/>
      <c r="Y219" s="137"/>
      <c r="Z219" s="137"/>
    </row>
    <row r="220" spans="1:26" s="188" customFormat="1" ht="15.75" customHeight="1">
      <c r="A220" s="142" t="s">
        <v>779</v>
      </c>
      <c r="B220" s="180"/>
      <c r="C220" s="138"/>
      <c r="D220" s="143" t="s">
        <v>779</v>
      </c>
      <c r="E220" s="180"/>
      <c r="F220" s="138"/>
      <c r="G220" s="143" t="s">
        <v>779</v>
      </c>
      <c r="H220" s="180"/>
      <c r="I220" s="138"/>
      <c r="J220" s="143" t="s">
        <v>779</v>
      </c>
      <c r="K220" s="180"/>
      <c r="L220" s="138"/>
      <c r="M220" s="143" t="s">
        <v>779</v>
      </c>
      <c r="N220" s="180"/>
      <c r="O220" s="138"/>
      <c r="P220" s="143" t="s">
        <v>779</v>
      </c>
      <c r="Q220" s="180"/>
      <c r="R220" s="138"/>
      <c r="S220" s="137"/>
      <c r="T220" s="137"/>
      <c r="U220" s="137"/>
      <c r="V220" s="137"/>
      <c r="W220" s="137"/>
      <c r="X220" s="137"/>
      <c r="Y220" s="137"/>
      <c r="Z220" s="137"/>
    </row>
    <row r="221" spans="1:26" s="188" customFormat="1" ht="15.75" customHeight="1">
      <c r="A221" s="116"/>
      <c r="B221" s="138"/>
      <c r="C221" s="138"/>
      <c r="D221" s="138"/>
      <c r="E221" s="138"/>
      <c r="F221" s="138"/>
      <c r="G221" s="138"/>
      <c r="H221" s="138"/>
      <c r="I221" s="138"/>
      <c r="J221" s="138"/>
      <c r="K221" s="138"/>
      <c r="L221" s="138"/>
      <c r="M221" s="138"/>
      <c r="N221" s="138"/>
      <c r="O221" s="138"/>
      <c r="P221" s="138"/>
      <c r="Q221" s="138"/>
      <c r="R221" s="138"/>
      <c r="S221" s="137"/>
      <c r="T221" s="137"/>
      <c r="U221" s="137"/>
      <c r="V221" s="137"/>
      <c r="W221" s="137"/>
      <c r="X221" s="137"/>
      <c r="Y221" s="137"/>
      <c r="Z221" s="137"/>
    </row>
    <row r="222" spans="1:26" s="188" customFormat="1" ht="15.75" customHeight="1">
      <c r="A222" s="139" t="s">
        <v>780</v>
      </c>
      <c r="B222" s="115"/>
      <c r="C222" s="138"/>
      <c r="D222" s="138"/>
      <c r="E222" s="138"/>
      <c r="F222" s="138"/>
      <c r="G222" s="138"/>
      <c r="H222" s="138"/>
      <c r="I222" s="138"/>
      <c r="J222" s="138"/>
      <c r="K222" s="138"/>
      <c r="L222" s="138"/>
      <c r="M222" s="138"/>
      <c r="N222" s="138"/>
      <c r="O222" s="138"/>
      <c r="P222" s="138"/>
      <c r="Q222" s="138"/>
      <c r="R222" s="138"/>
      <c r="S222" s="137"/>
      <c r="T222" s="137"/>
      <c r="U222" s="137"/>
      <c r="V222" s="137"/>
      <c r="W222" s="137"/>
      <c r="X222" s="137"/>
      <c r="Y222" s="137"/>
      <c r="Z222" s="137"/>
    </row>
    <row r="223" spans="1:26" s="188" customFormat="1" ht="409.5" customHeight="1">
      <c r="A223" s="145" t="s">
        <v>818</v>
      </c>
      <c r="B223" s="180"/>
      <c r="C223" s="138"/>
      <c r="D223" s="138"/>
      <c r="E223" s="138"/>
      <c r="F223" s="138"/>
      <c r="G223" s="138"/>
      <c r="H223" s="138"/>
      <c r="I223" s="138"/>
      <c r="J223" s="138"/>
      <c r="K223" s="138"/>
      <c r="L223" s="138"/>
      <c r="M223" s="138"/>
      <c r="N223" s="138"/>
      <c r="O223" s="138"/>
      <c r="P223" s="138"/>
      <c r="Q223" s="138"/>
      <c r="R223" s="138"/>
      <c r="S223" s="137"/>
      <c r="T223" s="137"/>
      <c r="U223" s="137"/>
      <c r="V223" s="137"/>
      <c r="W223" s="137"/>
      <c r="X223" s="137"/>
      <c r="Y223" s="137"/>
      <c r="Z223" s="137"/>
    </row>
    <row r="224" spans="1:26" s="188" customFormat="1" ht="15.75" customHeight="1">
      <c r="A224" s="139"/>
      <c r="B224" s="138"/>
      <c r="C224" s="138"/>
      <c r="D224" s="138"/>
      <c r="E224" s="138"/>
      <c r="F224" s="138"/>
      <c r="G224" s="138"/>
      <c r="H224" s="138"/>
      <c r="I224" s="138"/>
      <c r="J224" s="138"/>
      <c r="K224" s="138"/>
      <c r="L224" s="138"/>
      <c r="M224" s="138"/>
      <c r="N224" s="138"/>
      <c r="O224" s="138"/>
      <c r="P224" s="138"/>
      <c r="Q224" s="138"/>
      <c r="R224" s="138"/>
      <c r="S224" s="137"/>
      <c r="T224" s="137"/>
      <c r="U224" s="137"/>
      <c r="V224" s="137"/>
      <c r="W224" s="137"/>
      <c r="X224" s="137"/>
      <c r="Y224" s="137"/>
      <c r="Z224" s="137"/>
    </row>
    <row r="225" spans="1:26" s="188" customFormat="1" ht="15.75" customHeight="1">
      <c r="A225" s="139" t="s">
        <v>781</v>
      </c>
      <c r="B225" s="138"/>
      <c r="C225" s="138"/>
      <c r="D225" s="138"/>
      <c r="E225" s="138"/>
      <c r="F225" s="138"/>
      <c r="G225" s="138"/>
      <c r="H225" s="138"/>
      <c r="I225" s="138"/>
      <c r="J225" s="138"/>
      <c r="K225" s="138"/>
      <c r="L225" s="138"/>
      <c r="M225" s="138"/>
      <c r="N225" s="138"/>
      <c r="O225" s="138"/>
      <c r="P225" s="138"/>
      <c r="Q225" s="138"/>
      <c r="R225" s="138"/>
      <c r="S225" s="137"/>
      <c r="T225" s="137"/>
      <c r="U225" s="137"/>
      <c r="V225" s="137"/>
      <c r="W225" s="137"/>
      <c r="X225" s="137"/>
      <c r="Y225" s="137"/>
      <c r="Z225" s="137"/>
    </row>
    <row r="226" spans="1:26" s="188" customFormat="1" ht="42" customHeight="1">
      <c r="A226" s="134" t="s">
        <v>782</v>
      </c>
      <c r="B226" s="146" t="s">
        <v>754</v>
      </c>
      <c r="C226" s="141"/>
      <c r="D226" s="141"/>
      <c r="E226" s="146" t="s">
        <v>755</v>
      </c>
      <c r="F226" s="141"/>
      <c r="G226" s="141"/>
      <c r="H226" s="146" t="s">
        <v>756</v>
      </c>
      <c r="I226" s="141"/>
      <c r="J226" s="141"/>
      <c r="K226" s="146" t="s">
        <v>757</v>
      </c>
      <c r="L226" s="141"/>
      <c r="M226" s="141"/>
      <c r="N226" s="146" t="s">
        <v>758</v>
      </c>
      <c r="O226" s="141"/>
      <c r="P226" s="141"/>
      <c r="Q226" s="146" t="s">
        <v>759</v>
      </c>
      <c r="R226" s="141"/>
      <c r="S226" s="137"/>
      <c r="T226" s="137"/>
      <c r="U226" s="137"/>
      <c r="V226" s="137"/>
      <c r="W226" s="137"/>
      <c r="X226" s="137"/>
      <c r="Y226" s="137"/>
      <c r="Z226" s="137"/>
    </row>
    <row r="227" spans="1:26" s="188" customFormat="1" ht="15.75" customHeight="1">
      <c r="A227" s="116"/>
      <c r="B227" s="115"/>
      <c r="C227" s="138"/>
      <c r="D227" s="138"/>
      <c r="E227" s="115"/>
      <c r="F227" s="138"/>
      <c r="G227" s="138"/>
      <c r="H227" s="115"/>
      <c r="I227" s="138"/>
      <c r="J227" s="138"/>
      <c r="K227" s="115"/>
      <c r="L227" s="138"/>
      <c r="M227" s="138"/>
      <c r="N227" s="115"/>
      <c r="O227" s="138"/>
      <c r="P227" s="138"/>
      <c r="Q227" s="115"/>
      <c r="R227" s="138"/>
      <c r="S227" s="137"/>
      <c r="T227" s="137"/>
      <c r="U227" s="137"/>
      <c r="V227" s="137"/>
      <c r="W227" s="137"/>
      <c r="X227" s="137"/>
      <c r="Y227" s="137"/>
      <c r="Z227" s="137"/>
    </row>
    <row r="228" spans="1:26" s="188" customFormat="1" ht="15.75" customHeight="1">
      <c r="A228" s="142" t="s">
        <v>748</v>
      </c>
      <c r="B228" s="180"/>
      <c r="C228" s="138"/>
      <c r="D228" s="143" t="s">
        <v>748</v>
      </c>
      <c r="E228" s="180"/>
      <c r="F228" s="138"/>
      <c r="G228" s="143" t="s">
        <v>748</v>
      </c>
      <c r="H228" s="180"/>
      <c r="I228" s="138"/>
      <c r="J228" s="143" t="s">
        <v>748</v>
      </c>
      <c r="K228" s="180"/>
      <c r="L228" s="138"/>
      <c r="M228" s="143" t="s">
        <v>748</v>
      </c>
      <c r="N228" s="180"/>
      <c r="O228" s="138"/>
      <c r="P228" s="143" t="s">
        <v>748</v>
      </c>
      <c r="Q228" s="180"/>
      <c r="R228" s="138"/>
      <c r="S228" s="137"/>
      <c r="T228" s="137"/>
      <c r="U228" s="137"/>
      <c r="V228" s="137"/>
      <c r="W228" s="137"/>
      <c r="X228" s="137"/>
      <c r="Y228" s="137"/>
      <c r="Z228" s="137"/>
    </row>
    <row r="229" spans="1:26" s="188" customFormat="1" ht="15.75" customHeight="1">
      <c r="A229" s="116"/>
      <c r="B229" s="115"/>
      <c r="C229" s="138"/>
      <c r="D229" s="144"/>
      <c r="E229" s="115"/>
      <c r="F229" s="138"/>
      <c r="G229" s="144"/>
      <c r="H229" s="115"/>
      <c r="I229" s="138"/>
      <c r="J229" s="144"/>
      <c r="K229" s="115"/>
      <c r="L229" s="138"/>
      <c r="M229" s="144"/>
      <c r="N229" s="115"/>
      <c r="O229" s="138"/>
      <c r="P229" s="144"/>
      <c r="Q229" s="115"/>
      <c r="R229" s="138"/>
      <c r="S229" s="137"/>
      <c r="T229" s="137"/>
      <c r="U229" s="137"/>
      <c r="V229" s="137"/>
      <c r="W229" s="137"/>
      <c r="X229" s="137"/>
      <c r="Y229" s="137"/>
      <c r="Z229" s="137"/>
    </row>
    <row r="230" spans="1:26" s="188" customFormat="1" ht="15.75" customHeight="1">
      <c r="A230" s="142" t="s">
        <v>746</v>
      </c>
      <c r="B230" s="180"/>
      <c r="C230" s="138"/>
      <c r="D230" s="143" t="s">
        <v>746</v>
      </c>
      <c r="E230" s="180"/>
      <c r="F230" s="138"/>
      <c r="G230" s="143" t="s">
        <v>746</v>
      </c>
      <c r="H230" s="180"/>
      <c r="I230" s="138"/>
      <c r="J230" s="143" t="s">
        <v>746</v>
      </c>
      <c r="K230" s="180"/>
      <c r="L230" s="138"/>
      <c r="M230" s="143" t="s">
        <v>746</v>
      </c>
      <c r="N230" s="180"/>
      <c r="O230" s="138"/>
      <c r="P230" s="143" t="s">
        <v>746</v>
      </c>
      <c r="Q230" s="180"/>
      <c r="R230" s="138"/>
      <c r="S230" s="137"/>
      <c r="T230" s="137"/>
      <c r="U230" s="137"/>
      <c r="V230" s="137"/>
      <c r="W230" s="137"/>
      <c r="X230" s="137"/>
      <c r="Y230" s="137"/>
      <c r="Z230" s="137"/>
    </row>
    <row r="231" spans="1:26" s="188" customFormat="1" ht="15.75" customHeight="1">
      <c r="A231" s="116"/>
      <c r="B231" s="115"/>
      <c r="C231" s="138"/>
      <c r="D231" s="144"/>
      <c r="E231" s="115"/>
      <c r="F231" s="138"/>
      <c r="G231" s="144"/>
      <c r="H231" s="115"/>
      <c r="I231" s="138"/>
      <c r="J231" s="144"/>
      <c r="K231" s="115"/>
      <c r="L231" s="138"/>
      <c r="M231" s="144"/>
      <c r="N231" s="115"/>
      <c r="O231" s="138"/>
      <c r="P231" s="144"/>
      <c r="Q231" s="115"/>
      <c r="R231" s="138"/>
      <c r="S231" s="137"/>
      <c r="T231" s="137"/>
      <c r="U231" s="137"/>
      <c r="V231" s="137"/>
      <c r="W231" s="137"/>
      <c r="X231" s="137"/>
      <c r="Y231" s="137"/>
      <c r="Z231" s="137"/>
    </row>
    <row r="232" spans="1:26" s="188" customFormat="1" ht="15.75" customHeight="1">
      <c r="A232" s="142" t="s">
        <v>778</v>
      </c>
      <c r="B232" s="180"/>
      <c r="C232" s="138"/>
      <c r="D232" s="143" t="s">
        <v>778</v>
      </c>
      <c r="E232" s="180"/>
      <c r="F232" s="138"/>
      <c r="G232" s="143" t="s">
        <v>778</v>
      </c>
      <c r="H232" s="180"/>
      <c r="I232" s="138"/>
      <c r="J232" s="143" t="s">
        <v>778</v>
      </c>
      <c r="K232" s="180"/>
      <c r="L232" s="138"/>
      <c r="M232" s="143" t="s">
        <v>778</v>
      </c>
      <c r="N232" s="181"/>
      <c r="O232" s="138"/>
      <c r="P232" s="143" t="s">
        <v>778</v>
      </c>
      <c r="Q232" s="181"/>
      <c r="R232" s="138"/>
      <c r="S232" s="137"/>
      <c r="T232" s="137"/>
      <c r="U232" s="137"/>
      <c r="V232" s="137"/>
      <c r="W232" s="137"/>
      <c r="X232" s="137"/>
      <c r="Y232" s="137"/>
      <c r="Z232" s="137"/>
    </row>
    <row r="233" spans="1:26" s="188" customFormat="1"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sheetProtection algorithmName="SHA-512" hashValue="S5cA2waSf0GABfUWGk3SgDG06X/otHEgDwJct8QT4X9ERxycafG9IsbLobIEZecOqzud78snDXPSoqcKkm/9Qg==" saltValue="eBGDKAfVRljj3PiTSIkLfQ==" spinCount="100000" sheet="1" objects="1" scenarios="1"/>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xr:uid="{361A1EE9-6F7C-4C35-9087-03A3F0E13D6D}">
          <x14:formula1>
            <xm:f>číselníky!$AJ$2:$AJ$8</xm:f>
          </x14:formula1>
          <xm:sqref>B12 B88 B166</xm:sqref>
        </x14:dataValidation>
        <x14:dataValidation type="list" allowBlank="1" xr:uid="{19128757-E04B-42B2-9089-8FB04EEF3DA2}">
          <x14:formula1>
            <xm:f>číselníky!$AH$2:$AH$6</xm:f>
          </x14:formula1>
          <xm:sqref>B14 B90 B168</xm:sqref>
        </x14:dataValidation>
        <x14:dataValidation type="list" allowBlank="1" xr:uid="{4155351C-9D65-42BB-A06C-8BD2BAE33125}">
          <x14:formula1>
            <xm:f>číselníky!$AI$2:$AI$6</xm:f>
          </x14:formula1>
          <xm:sqref>B16 B92 B170</xm:sqref>
        </x14:dataValidation>
        <x14:dataValidation type="list" allowBlank="1" xr:uid="{8C858666-1E4D-4C66-AF9C-5BEA27E1B813}">
          <x14:formula1>
            <xm:f>číselníky!$AL$2:$AL$4</xm:f>
          </x14:formula1>
          <xm:sqref>B46 E46 H46 K46 N46 Q46 B125 E125 H125 K125 N125 Q125 B203 E203 H203 K203 N203 Q203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C685-6033-455A-B1FE-C5B6FCAEAF9B}">
  <sheetPr>
    <outlinePr summaryBelow="0" summaryRight="0"/>
    <pageSetUpPr fitToPage="1"/>
  </sheetPr>
  <dimension ref="A1:V993"/>
  <sheetViews>
    <sheetView workbookViewId="0">
      <selection activeCell="B10" sqref="B10"/>
    </sheetView>
  </sheetViews>
  <sheetFormatPr defaultColWidth="0" defaultRowHeight="15" customHeight="1"/>
  <cols>
    <col min="1" max="1" width="45.81640625" style="95" customWidth="1"/>
    <col min="2" max="2" width="46.81640625" style="95" customWidth="1"/>
    <col min="3" max="3" width="20.7265625" style="95" customWidth="1"/>
    <col min="4" max="4" width="12.7265625" style="95" customWidth="1"/>
    <col min="5" max="5" width="45.7265625" style="95" customWidth="1"/>
    <col min="6" max="6" width="44.7265625" style="95" customWidth="1"/>
    <col min="7" max="8" width="14.453125" style="95" customWidth="1"/>
    <col min="9" max="22" width="0" style="95" hidden="1" customWidth="1"/>
    <col min="23" max="16384" width="14.453125" style="95" hidden="1"/>
  </cols>
  <sheetData>
    <row r="1" spans="1:22" ht="15.75" customHeight="1">
      <c r="A1" s="148" t="s">
        <v>787</v>
      </c>
      <c r="B1" s="132"/>
      <c r="C1" s="125"/>
      <c r="D1" s="125"/>
      <c r="E1" s="125"/>
      <c r="F1" s="124"/>
      <c r="G1" s="125"/>
      <c r="H1" s="125"/>
    </row>
    <row r="2" spans="1:22" ht="15.75" customHeight="1">
      <c r="A2" s="96"/>
      <c r="B2" s="124"/>
      <c r="C2" s="125"/>
      <c r="D2" s="125"/>
      <c r="E2" s="125"/>
      <c r="F2" s="124"/>
      <c r="G2" s="125"/>
      <c r="H2" s="125"/>
    </row>
    <row r="3" spans="1:22" ht="15.75" customHeight="1">
      <c r="A3" s="109" t="s">
        <v>788</v>
      </c>
      <c r="B3" s="124"/>
      <c r="C3" s="125"/>
      <c r="D3" s="125"/>
      <c r="E3" s="125"/>
      <c r="F3" s="124"/>
      <c r="G3" s="125"/>
      <c r="H3" s="125"/>
    </row>
    <row r="4" spans="1:22" ht="28.5" customHeight="1">
      <c r="A4" s="226" t="s">
        <v>789</v>
      </c>
      <c r="B4" s="227"/>
      <c r="C4" s="125"/>
      <c r="D4" s="124"/>
      <c r="E4" s="124"/>
      <c r="F4" s="124"/>
      <c r="G4" s="124"/>
      <c r="H4" s="124"/>
      <c r="I4" s="124"/>
      <c r="J4" s="124"/>
      <c r="K4" s="124"/>
      <c r="L4" s="124"/>
      <c r="M4" s="124"/>
      <c r="N4" s="124"/>
      <c r="O4" s="124"/>
      <c r="P4" s="124"/>
      <c r="Q4" s="124"/>
      <c r="R4" s="124"/>
      <c r="S4" s="124"/>
      <c r="T4" s="124"/>
      <c r="U4" s="124"/>
      <c r="V4" s="124"/>
    </row>
    <row r="5" spans="1:22" s="192" customFormat="1" ht="28.5" customHeight="1">
      <c r="A5" s="232" t="s">
        <v>863</v>
      </c>
      <c r="B5" s="233"/>
      <c r="C5" s="125"/>
      <c r="D5" s="124"/>
      <c r="E5" s="124"/>
      <c r="F5" s="124"/>
      <c r="G5" s="124"/>
      <c r="H5" s="124"/>
      <c r="I5" s="193"/>
      <c r="J5" s="193"/>
      <c r="K5" s="193"/>
      <c r="L5" s="193"/>
      <c r="M5" s="193"/>
      <c r="N5" s="193"/>
      <c r="O5" s="193"/>
      <c r="P5" s="193"/>
      <c r="Q5" s="193"/>
      <c r="R5" s="193"/>
      <c r="S5" s="193"/>
      <c r="T5" s="193"/>
      <c r="U5" s="193"/>
      <c r="V5" s="193"/>
    </row>
    <row r="6" spans="1:22" s="192" customFormat="1" ht="35.15" customHeight="1">
      <c r="A6" s="232" t="s">
        <v>862</v>
      </c>
      <c r="B6" s="233"/>
      <c r="C6" s="125"/>
      <c r="D6" s="124"/>
      <c r="E6" s="124"/>
      <c r="F6" s="124"/>
      <c r="G6" s="124"/>
      <c r="H6" s="124"/>
      <c r="I6" s="193"/>
      <c r="J6" s="193"/>
      <c r="K6" s="193"/>
      <c r="L6" s="193"/>
      <c r="M6" s="193"/>
      <c r="N6" s="193"/>
      <c r="O6" s="193"/>
      <c r="P6" s="193"/>
      <c r="Q6" s="193"/>
      <c r="R6" s="193"/>
      <c r="S6" s="193"/>
      <c r="T6" s="193"/>
      <c r="U6" s="193"/>
      <c r="V6" s="193"/>
    </row>
    <row r="7" spans="1:22" ht="15.75" customHeight="1">
      <c r="A7" s="230" t="s">
        <v>790</v>
      </c>
      <c r="B7" s="231"/>
      <c r="C7" s="125"/>
      <c r="D7" s="125"/>
      <c r="E7" s="230" t="s">
        <v>791</v>
      </c>
      <c r="F7" s="231"/>
      <c r="G7" s="125"/>
      <c r="H7" s="125"/>
    </row>
    <row r="8" spans="1:22" ht="15.75" customHeight="1">
      <c r="A8" s="149"/>
      <c r="B8" s="124"/>
      <c r="C8" s="125"/>
      <c r="D8" s="125"/>
      <c r="E8" s="149"/>
      <c r="F8" s="124"/>
      <c r="G8" s="125"/>
      <c r="H8" s="125"/>
    </row>
    <row r="9" spans="1:22" ht="6.75" customHeight="1">
      <c r="A9" s="98"/>
      <c r="B9" s="108"/>
      <c r="C9" s="125"/>
      <c r="D9" s="125"/>
      <c r="E9" s="98"/>
      <c r="F9" s="108"/>
      <c r="G9" s="125"/>
      <c r="H9" s="125"/>
    </row>
    <row r="10" spans="1:22" ht="37.5" customHeight="1">
      <c r="A10" s="98" t="s">
        <v>792</v>
      </c>
      <c r="B10" s="177"/>
      <c r="C10" s="102" t="str">
        <f>IF(LEN(B10)&gt;150,"Zapsáno znaků: "&amp;LEN(B10)&amp;" z max. 150
Překročen počet znaků","Zapsáno znaků: "&amp;LEN(B10)&amp;" z max. 150")</f>
        <v>Zapsáno znaků: 0 z max. 150</v>
      </c>
      <c r="D10" s="125"/>
      <c r="E10" s="98" t="s">
        <v>792</v>
      </c>
      <c r="F10" s="177"/>
      <c r="G10" s="102" t="str">
        <f>IF(LEN(F10)&gt;150,"Zapsáno znaků: "&amp;LEN(F10)&amp;" z max. 150
Překročen počet znaků","Zapsáno znaků: "&amp;LEN(F10)&amp;" z max. 150")</f>
        <v>Zapsáno znaků: 0 z max. 150</v>
      </c>
      <c r="H10" s="125"/>
    </row>
    <row r="11" spans="1:22" ht="15.75" customHeight="1">
      <c r="A11" s="98"/>
      <c r="B11" s="119"/>
      <c r="C11" s="125"/>
      <c r="D11" s="125"/>
      <c r="E11" s="98"/>
      <c r="F11" s="119"/>
      <c r="G11" s="125"/>
      <c r="H11" s="125"/>
    </row>
    <row r="12" spans="1:22" ht="15.75" customHeight="1">
      <c r="A12" s="98" t="s">
        <v>793</v>
      </c>
      <c r="B12" s="177" t="s">
        <v>55</v>
      </c>
      <c r="C12" s="125"/>
      <c r="D12" s="125"/>
      <c r="E12" s="98" t="s">
        <v>793</v>
      </c>
      <c r="F12" s="177" t="s">
        <v>55</v>
      </c>
      <c r="G12" s="125"/>
      <c r="H12" s="125"/>
    </row>
    <row r="13" spans="1:22" ht="15.75" customHeight="1">
      <c r="A13" s="98"/>
      <c r="B13" s="228"/>
      <c r="C13" s="98"/>
      <c r="D13" s="150"/>
      <c r="E13" s="98"/>
      <c r="F13" s="228"/>
      <c r="G13" s="98"/>
      <c r="H13" s="125"/>
    </row>
    <row r="14" spans="1:22" ht="15.75" customHeight="1">
      <c r="A14" s="98"/>
      <c r="B14" s="229"/>
      <c r="C14" s="98"/>
      <c r="D14" s="150"/>
      <c r="E14" s="98"/>
      <c r="F14" s="229"/>
      <c r="G14" s="98"/>
      <c r="H14" s="125"/>
    </row>
    <row r="15" spans="1:22" ht="32.25" customHeight="1">
      <c r="A15" s="152" t="s">
        <v>794</v>
      </c>
      <c r="B15" s="177"/>
      <c r="C15" s="98"/>
      <c r="D15" s="150"/>
      <c r="E15" s="152" t="s">
        <v>794</v>
      </c>
      <c r="F15" s="177"/>
      <c r="G15" s="98"/>
      <c r="H15" s="125"/>
    </row>
    <row r="16" spans="1:22" ht="16" customHeight="1">
      <c r="A16" s="153" t="s">
        <v>881</v>
      </c>
      <c r="B16" s="229"/>
      <c r="C16" s="150"/>
      <c r="D16" s="150"/>
      <c r="E16" s="153" t="s">
        <v>881</v>
      </c>
      <c r="F16" s="229"/>
      <c r="G16" s="150"/>
      <c r="H16" s="125"/>
    </row>
    <row r="17" spans="1:8" ht="15.75" customHeight="1">
      <c r="B17" s="229"/>
      <c r="C17" s="150"/>
      <c r="D17" s="150"/>
      <c r="F17" s="229"/>
      <c r="G17" s="150"/>
      <c r="H17" s="125"/>
    </row>
    <row r="18" spans="1:8" ht="26.25" customHeight="1">
      <c r="A18" s="152" t="s">
        <v>795</v>
      </c>
      <c r="B18" s="213"/>
      <c r="C18" s="223" t="str">
        <f>IF(LEN(B18)&gt;800,"Zapsáno znaků: "&amp;LEN(B18)&amp;" z max. 800
Překročen počet znaků","Zapsáno znaků: "&amp;LEN(B18)&amp;" z max. 800")</f>
        <v>Zapsáno znaků: 0 z max. 800</v>
      </c>
      <c r="D18" s="150"/>
      <c r="E18" s="152" t="s">
        <v>795</v>
      </c>
      <c r="F18" s="213"/>
      <c r="G18" s="223" t="str">
        <f>IF(LEN(F18)&gt;800,"Zapsáno znaků: "&amp;LEN(F18)&amp;" z max. 800
Překročen počet znaků","Zapsáno znaků: "&amp;LEN(F18)&amp;" z max. 800")</f>
        <v>Zapsáno znaků: 0 z max. 800</v>
      </c>
      <c r="H18" s="125"/>
    </row>
    <row r="19" spans="1:8" ht="15.75" customHeight="1">
      <c r="B19" s="214"/>
      <c r="C19" s="224"/>
      <c r="D19" s="150"/>
      <c r="F19" s="214"/>
      <c r="G19" s="224"/>
      <c r="H19" s="125"/>
    </row>
    <row r="20" spans="1:8" ht="25.5" customHeight="1">
      <c r="A20" s="135"/>
      <c r="B20" s="215"/>
      <c r="C20" s="225"/>
      <c r="D20" s="150"/>
      <c r="E20" s="98"/>
      <c r="F20" s="215"/>
      <c r="G20" s="225"/>
      <c r="H20" s="125"/>
    </row>
    <row r="21" spans="1:8" s="151" customFormat="1" ht="25.5" customHeight="1">
      <c r="B21" s="157"/>
      <c r="C21" s="121"/>
      <c r="D21" s="150"/>
      <c r="F21" s="157"/>
      <c r="G21" s="121"/>
      <c r="H21" s="125"/>
    </row>
    <row r="22" spans="1:8" ht="72.75" customHeight="1">
      <c r="A22" s="152" t="s">
        <v>796</v>
      </c>
      <c r="B22" s="177"/>
      <c r="C22" s="102" t="str">
        <f>IF(LEN(B22)&gt;800,"Zapsáno znaků: "&amp;LEN(B22)&amp;" z max. 800
Překročen počet znaků","Zapsáno znaků: "&amp;LEN(B22)&amp;" z max. 800")</f>
        <v>Zapsáno znaků: 0 z max. 800</v>
      </c>
      <c r="D22" s="150"/>
      <c r="E22" s="152" t="s">
        <v>796</v>
      </c>
      <c r="F22" s="177"/>
      <c r="G22" s="102" t="str">
        <f>IF(LEN(F22)&gt;800,"Zapsáno znaků: "&amp;LEN(F22)&amp;" z max. 800
Překročen počet znaků","Zapsáno znaků: "&amp;LEN(F22)&amp;" z max. 800")</f>
        <v>Zapsáno znaků: 0 z max. 800</v>
      </c>
      <c r="H22" s="125"/>
    </row>
    <row r="23" spans="1:8" ht="15.75" customHeight="1">
      <c r="A23" s="98"/>
      <c r="B23" s="124"/>
      <c r="C23" s="98"/>
      <c r="D23" s="150"/>
      <c r="E23" s="98"/>
      <c r="F23" s="124"/>
      <c r="G23" s="98"/>
      <c r="H23" s="125"/>
    </row>
    <row r="24" spans="1:8" ht="15.75" customHeight="1">
      <c r="D24" s="98"/>
      <c r="H24" s="125"/>
    </row>
    <row r="25" spans="1:8" ht="67.5" customHeight="1">
      <c r="A25" s="152" t="s">
        <v>797</v>
      </c>
      <c r="B25" s="177"/>
      <c r="C25" s="102" t="str">
        <f>IF(LEN(B25)&gt;800,"Zapsáno znaků: "&amp;LEN(B25)&amp;" z max. 800
Překročen počet znaků","Zapsáno znaků: "&amp;LEN(B25)&amp;" z max. 800")</f>
        <v>Zapsáno znaků: 0 z max. 800</v>
      </c>
      <c r="D25" s="98"/>
      <c r="E25" s="152" t="s">
        <v>797</v>
      </c>
      <c r="F25" s="177"/>
      <c r="G25" s="102" t="str">
        <f>IF(LEN(F25)&gt;800,"Zapsáno znaků: "&amp;LEN(F25)&amp;" z max. 800
Překročen počet znaků","Zapsáno znaků: "&amp;LEN(F25)&amp;" z max. 800")</f>
        <v>Zapsáno znaků: 0 z max. 800</v>
      </c>
      <c r="H25" s="125"/>
    </row>
    <row r="26" spans="1:8" ht="15.75" customHeight="1">
      <c r="A26" s="125"/>
      <c r="B26" s="125"/>
      <c r="C26" s="125"/>
      <c r="D26" s="125"/>
      <c r="E26" s="125"/>
      <c r="F26" s="125"/>
      <c r="G26" s="125"/>
      <c r="H26" s="125"/>
    </row>
    <row r="27" spans="1:8" ht="15.75" customHeight="1">
      <c r="A27" s="125"/>
      <c r="B27" s="125"/>
      <c r="C27" s="125"/>
      <c r="D27" s="125"/>
      <c r="E27" s="125"/>
      <c r="F27" s="125"/>
      <c r="G27" s="125"/>
      <c r="H27" s="125"/>
    </row>
    <row r="28" spans="1:8" ht="15.75" customHeight="1">
      <c r="A28" s="125"/>
      <c r="B28" s="125"/>
      <c r="C28" s="125"/>
      <c r="D28" s="125"/>
      <c r="E28" s="125"/>
      <c r="F28" s="125"/>
      <c r="G28" s="125"/>
      <c r="H28" s="125"/>
    </row>
    <row r="29" spans="1:8" ht="15.75" customHeight="1">
      <c r="A29" s="125"/>
      <c r="B29" s="125"/>
      <c r="C29" s="125"/>
      <c r="D29" s="125"/>
      <c r="E29" s="125"/>
      <c r="F29" s="125"/>
      <c r="G29" s="125"/>
      <c r="H29" s="125"/>
    </row>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sheetProtection algorithmName="SHA-512" hashValue="YGgsEvklRD9Os9DAXvxDQovIlN1ayulyQiMe4h3fsgc8N+Csxqni6FFiDYK/kKHv/Jhs53mPz0GcTvlVByG6Zg==" saltValue="FlAt6P8xQ5KCMoCO5bsfTA==" spinCount="100000" sheet="1" objects="1" scenarios="1"/>
  <mergeCells count="13">
    <mergeCell ref="G18:G20"/>
    <mergeCell ref="A4:B4"/>
    <mergeCell ref="B13:B14"/>
    <mergeCell ref="F13:F14"/>
    <mergeCell ref="B16:B17"/>
    <mergeCell ref="F16:F17"/>
    <mergeCell ref="B18:B20"/>
    <mergeCell ref="C18:C20"/>
    <mergeCell ref="F18:F20"/>
    <mergeCell ref="A7:B7"/>
    <mergeCell ref="E7:F7"/>
    <mergeCell ref="A5:B5"/>
    <mergeCell ref="A6:B6"/>
  </mergeCells>
  <pageMargins left="0.7" right="0.7" top="0.78740157499999996" bottom="0.78740157499999996" header="0" footer="0"/>
  <pageSetup paperSize="9" scale="30" fitToHeight="0" orientation="landscape" r:id="rId1"/>
  <extLst>
    <ext xmlns:x14="http://schemas.microsoft.com/office/spreadsheetml/2009/9/main" uri="{CCE6A557-97BC-4b89-ADB6-D9C93CAAB3DF}">
      <x14:dataValidations xmlns:xm="http://schemas.microsoft.com/office/excel/2006/main" count="1">
        <x14:dataValidation type="list" allowBlank="1" xr:uid="{1BB05DE1-F50B-4CD8-91C2-B8F1262E84C4}">
          <x14:formula1>
            <xm:f>číselníky!$AF$2:$AF$18</xm:f>
          </x14:formula1>
          <xm:sqref>B12 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6594-4204-40F4-AF67-6FEDEDC184A1}">
  <sheetPr>
    <pageSetUpPr fitToPage="1"/>
  </sheetPr>
  <dimension ref="A1:H1001"/>
  <sheetViews>
    <sheetView workbookViewId="0">
      <selection activeCell="B4" sqref="B4"/>
    </sheetView>
  </sheetViews>
  <sheetFormatPr defaultColWidth="0" defaultRowHeight="15" customHeight="1"/>
  <cols>
    <col min="1" max="1" width="60.81640625" customWidth="1"/>
    <col min="2" max="2" width="23.453125" customWidth="1"/>
    <col min="3" max="6" width="21.54296875" customWidth="1"/>
    <col min="7" max="7" width="26" customWidth="1"/>
    <col min="8" max="8" width="14.453125" customWidth="1"/>
    <col min="9" max="16384" width="14.453125" hidden="1"/>
  </cols>
  <sheetData>
    <row r="1" spans="1:8" ht="15.75" customHeight="1">
      <c r="A1" s="1" t="s">
        <v>503</v>
      </c>
      <c r="B1" s="67"/>
      <c r="C1" s="67"/>
      <c r="D1" s="67"/>
      <c r="E1" s="67"/>
      <c r="F1" s="67"/>
      <c r="G1" s="67"/>
      <c r="H1" s="67"/>
    </row>
    <row r="2" spans="1:8" ht="15.75" customHeight="1">
      <c r="A2" s="3"/>
      <c r="B2" s="67"/>
      <c r="C2" s="67"/>
      <c r="D2" s="67"/>
      <c r="E2" s="67"/>
      <c r="F2" s="67"/>
      <c r="G2" s="67"/>
      <c r="H2" s="67"/>
    </row>
    <row r="3" spans="1:8" ht="15.75" customHeight="1">
      <c r="A3" s="4" t="s">
        <v>0</v>
      </c>
      <c r="B3" s="67"/>
      <c r="C3" s="67"/>
      <c r="D3" s="67"/>
      <c r="E3" s="67"/>
      <c r="F3" s="67"/>
      <c r="G3" s="67"/>
      <c r="H3" s="67"/>
    </row>
    <row r="4" spans="1:8" ht="26.25" customHeight="1">
      <c r="A4" s="5"/>
      <c r="B4" s="89" t="s">
        <v>501</v>
      </c>
      <c r="C4" s="66"/>
      <c r="D4" s="67"/>
      <c r="E4" s="67"/>
      <c r="F4" s="67"/>
      <c r="G4" s="67"/>
      <c r="H4" s="67"/>
    </row>
    <row r="5" spans="1:8" ht="15.75" customHeight="1">
      <c r="A5" s="4" t="s">
        <v>3</v>
      </c>
      <c r="B5" s="9"/>
      <c r="C5" s="13"/>
      <c r="D5" s="13"/>
      <c r="E5" s="13"/>
      <c r="F5" s="67"/>
      <c r="G5" s="67"/>
      <c r="H5" s="67"/>
    </row>
    <row r="6" spans="1:8" ht="15.75" customHeight="1">
      <c r="A6" s="5"/>
      <c r="B6" s="241"/>
      <c r="C6" s="242"/>
      <c r="D6" s="242"/>
      <c r="E6" s="243"/>
      <c r="F6" s="66"/>
      <c r="G6" s="67"/>
      <c r="H6" s="67"/>
    </row>
    <row r="7" spans="1:8" ht="15.75" customHeight="1">
      <c r="A7" s="5"/>
      <c r="B7" s="244"/>
      <c r="C7" s="245"/>
      <c r="D7" s="245"/>
      <c r="E7" s="246"/>
      <c r="F7" s="66"/>
      <c r="G7" s="67"/>
      <c r="H7" s="67"/>
    </row>
    <row r="8" spans="1:8" ht="15.75" customHeight="1">
      <c r="A8" s="4" t="s">
        <v>831</v>
      </c>
      <c r="B8" s="16"/>
      <c r="C8" s="16"/>
      <c r="D8" s="16"/>
      <c r="E8" s="16"/>
      <c r="F8" s="67"/>
      <c r="G8" s="67"/>
      <c r="H8" s="67"/>
    </row>
    <row r="9" spans="1:8" ht="66.75" customHeight="1">
      <c r="A9" s="247" t="s">
        <v>832</v>
      </c>
      <c r="B9" s="248"/>
      <c r="C9" s="248"/>
      <c r="D9" s="248"/>
      <c r="E9" s="248"/>
      <c r="F9" s="248"/>
      <c r="G9" s="249"/>
      <c r="H9" s="67"/>
    </row>
    <row r="10" spans="1:8" ht="15.75" customHeight="1">
      <c r="A10" s="66"/>
      <c r="B10" s="66"/>
      <c r="C10" s="66"/>
      <c r="D10" s="66"/>
      <c r="E10" s="67"/>
      <c r="F10" s="67"/>
      <c r="G10" s="67"/>
      <c r="H10" s="67"/>
    </row>
    <row r="11" spans="1:8" ht="78" customHeight="1">
      <c r="A11" s="5"/>
      <c r="B11" s="85" t="s">
        <v>510</v>
      </c>
      <c r="C11" s="20" t="s">
        <v>864</v>
      </c>
      <c r="D11" s="20" t="s">
        <v>15</v>
      </c>
      <c r="E11" s="20" t="s">
        <v>865</v>
      </c>
      <c r="F11" s="86" t="s">
        <v>511</v>
      </c>
      <c r="G11" s="67"/>
      <c r="H11" s="67"/>
    </row>
    <row r="12" spans="1:8" ht="30.75" customHeight="1">
      <c r="A12" s="5"/>
      <c r="B12" s="19" t="s">
        <v>16</v>
      </c>
      <c r="C12" s="21">
        <v>0.7</v>
      </c>
      <c r="D12" s="21">
        <v>0.45</v>
      </c>
      <c r="E12" s="21">
        <v>0.8</v>
      </c>
      <c r="F12" s="21">
        <v>0.6</v>
      </c>
      <c r="G12" s="67"/>
      <c r="H12" s="67"/>
    </row>
    <row r="13" spans="1:8" ht="30.75" customHeight="1">
      <c r="A13" s="5"/>
      <c r="B13" s="19" t="s">
        <v>17</v>
      </c>
      <c r="C13" s="21">
        <v>0.6</v>
      </c>
      <c r="D13" s="21">
        <v>0.35</v>
      </c>
      <c r="E13" s="21">
        <v>0.75</v>
      </c>
      <c r="F13" s="21">
        <v>0.5</v>
      </c>
      <c r="G13" s="67"/>
      <c r="H13" s="67"/>
    </row>
    <row r="14" spans="1:8" ht="30.75" customHeight="1">
      <c r="A14" s="5"/>
      <c r="B14" s="19" t="s">
        <v>18</v>
      </c>
      <c r="C14" s="21">
        <v>0.5</v>
      </c>
      <c r="D14" s="21">
        <v>0.25</v>
      </c>
      <c r="E14" s="21">
        <v>0.65</v>
      </c>
      <c r="F14" s="21">
        <v>0.4</v>
      </c>
      <c r="G14" s="67"/>
      <c r="H14" s="67"/>
    </row>
    <row r="15" spans="1:8" ht="30.75" customHeight="1">
      <c r="A15" s="5"/>
      <c r="B15" s="19" t="s">
        <v>19</v>
      </c>
      <c r="C15" s="21">
        <v>1</v>
      </c>
      <c r="D15" s="21">
        <v>1</v>
      </c>
      <c r="E15" s="21">
        <v>1</v>
      </c>
      <c r="F15" s="21">
        <v>1</v>
      </c>
      <c r="G15" s="67"/>
      <c r="H15" s="67"/>
    </row>
    <row r="16" spans="1:8" ht="29.15" customHeight="1">
      <c r="A16" s="5"/>
      <c r="B16" s="23" t="s">
        <v>20</v>
      </c>
      <c r="C16" s="84">
        <f>IF(B19="ANO",VLOOKUP($B4,AV_EV,4),IF(B19="NE",VLOOKUP($B4,AV_EV,2),0%))</f>
        <v>0</v>
      </c>
      <c r="D16" s="84">
        <f>IF(B19="ANO",VLOOKUP($B4,AV_EV,5),IF(B19="NE",VLOOKUP($B4,AV_EV,3),0%))</f>
        <v>0</v>
      </c>
      <c r="E16" s="78"/>
      <c r="F16" s="78"/>
      <c r="G16" s="67"/>
      <c r="H16" s="67"/>
    </row>
    <row r="17" spans="1:8" ht="15.75" customHeight="1">
      <c r="A17" s="5"/>
      <c r="B17" s="5"/>
      <c r="C17" s="26"/>
      <c r="D17" s="27"/>
      <c r="E17" s="8"/>
      <c r="F17" s="66"/>
      <c r="G17" s="67"/>
      <c r="H17" s="67"/>
    </row>
    <row r="18" spans="1:8" ht="31.5" customHeight="1">
      <c r="A18" s="190" t="s">
        <v>841</v>
      </c>
      <c r="B18" s="5"/>
      <c r="C18" s="26"/>
      <c r="D18" s="27"/>
      <c r="E18" s="8"/>
      <c r="F18" s="66"/>
      <c r="G18" s="67"/>
      <c r="H18" s="67"/>
    </row>
    <row r="19" spans="1:8" ht="15.75" customHeight="1">
      <c r="B19" s="89" t="s">
        <v>501</v>
      </c>
      <c r="C19" s="26"/>
      <c r="D19" s="27"/>
      <c r="E19" s="8"/>
      <c r="F19" s="66"/>
      <c r="G19" s="67"/>
      <c r="H19" s="67"/>
    </row>
    <row r="20" spans="1:8" ht="41.25" customHeight="1">
      <c r="A20" s="250" t="s">
        <v>24</v>
      </c>
      <c r="B20" s="251"/>
      <c r="C20" s="251"/>
      <c r="D20" s="251"/>
      <c r="E20" s="251"/>
      <c r="F20" s="251"/>
      <c r="G20" s="252"/>
      <c r="H20" s="67"/>
    </row>
    <row r="21" spans="1:8" ht="55.5" customHeight="1">
      <c r="A21" s="234" t="s">
        <v>512</v>
      </c>
      <c r="B21" s="235"/>
      <c r="C21" s="235"/>
      <c r="D21" s="235"/>
      <c r="E21" s="235"/>
      <c r="F21" s="235"/>
      <c r="G21" s="236"/>
      <c r="H21" s="67"/>
    </row>
    <row r="22" spans="1:8" ht="15.75" customHeight="1">
      <c r="A22" s="5"/>
      <c r="B22" s="5"/>
      <c r="C22" s="26"/>
      <c r="D22" s="27"/>
      <c r="E22" s="8"/>
      <c r="F22" s="66"/>
      <c r="G22" s="67"/>
      <c r="H22" s="67"/>
    </row>
    <row r="23" spans="1:8" ht="15.75" customHeight="1">
      <c r="A23" s="5"/>
      <c r="B23" s="5"/>
      <c r="C23" s="26"/>
      <c r="D23" s="27"/>
      <c r="E23" s="8"/>
      <c r="F23" s="66"/>
      <c r="G23" s="67"/>
      <c r="H23" s="67"/>
    </row>
    <row r="24" spans="1:8" ht="15.75" customHeight="1">
      <c r="A24" s="4" t="s">
        <v>871</v>
      </c>
      <c r="B24" s="67"/>
      <c r="C24" s="67"/>
      <c r="D24" s="67"/>
      <c r="E24" s="67"/>
      <c r="F24" s="67"/>
      <c r="G24" s="67"/>
      <c r="H24" s="67"/>
    </row>
    <row r="25" spans="1:8" ht="30.65" customHeight="1">
      <c r="A25" s="5"/>
      <c r="B25" s="87" t="s">
        <v>513</v>
      </c>
      <c r="C25" s="7">
        <v>0.7</v>
      </c>
      <c r="D25" s="8"/>
      <c r="E25" s="8"/>
      <c r="F25" s="66"/>
      <c r="G25" s="67"/>
      <c r="H25" s="67"/>
    </row>
    <row r="26" spans="1:8" ht="15.75" customHeight="1">
      <c r="A26" s="66"/>
      <c r="B26" s="5"/>
      <c r="C26" s="5"/>
      <c r="D26" s="67"/>
      <c r="E26" s="66"/>
      <c r="F26" s="66"/>
      <c r="G26" s="67"/>
      <c r="H26" s="67"/>
    </row>
    <row r="27" spans="1:8" ht="15.75" customHeight="1">
      <c r="A27" s="12" t="s">
        <v>5</v>
      </c>
      <c r="B27" s="12" t="s">
        <v>6</v>
      </c>
      <c r="C27" s="12" t="s">
        <v>7</v>
      </c>
      <c r="D27" s="12" t="s">
        <v>8</v>
      </c>
      <c r="E27" s="12" t="s">
        <v>9</v>
      </c>
      <c r="F27" s="67"/>
      <c r="G27" s="67"/>
      <c r="H27" s="67"/>
    </row>
    <row r="28" spans="1:8" ht="15.75" customHeight="1">
      <c r="A28" s="32" t="s">
        <v>829</v>
      </c>
      <c r="B28" s="32" t="s">
        <v>28</v>
      </c>
      <c r="C28" s="90"/>
      <c r="D28" s="90"/>
      <c r="E28" s="90"/>
      <c r="F28" s="66"/>
      <c r="G28" s="67"/>
      <c r="H28" s="67"/>
    </row>
    <row r="29" spans="1:8" ht="15.75" customHeight="1">
      <c r="A29" s="33" t="s">
        <v>29</v>
      </c>
      <c r="B29" s="33" t="s">
        <v>28</v>
      </c>
      <c r="C29" s="34">
        <f t="shared" ref="C29:E29" si="0">1-C28</f>
        <v>1</v>
      </c>
      <c r="D29" s="34">
        <f t="shared" si="0"/>
        <v>1</v>
      </c>
      <c r="E29" s="34">
        <f t="shared" si="0"/>
        <v>1</v>
      </c>
      <c r="F29" s="66"/>
      <c r="G29" s="67"/>
      <c r="H29" s="67"/>
    </row>
    <row r="30" spans="1:8" ht="15.75" customHeight="1">
      <c r="A30" s="67"/>
      <c r="B30" s="67"/>
      <c r="C30" s="67"/>
      <c r="D30" s="67"/>
      <c r="E30" s="66"/>
      <c r="F30" s="66"/>
      <c r="G30" s="67"/>
      <c r="H30" s="67"/>
    </row>
    <row r="31" spans="1:8" ht="15.75" customHeight="1">
      <c r="A31" s="12" t="s">
        <v>5</v>
      </c>
      <c r="B31" s="12" t="s">
        <v>6</v>
      </c>
      <c r="C31" s="12" t="s">
        <v>7</v>
      </c>
      <c r="D31" s="12" t="s">
        <v>8</v>
      </c>
      <c r="E31" s="12" t="s">
        <v>9</v>
      </c>
      <c r="F31" s="66"/>
      <c r="G31" s="67"/>
      <c r="H31" s="67"/>
    </row>
    <row r="32" spans="1:8" ht="15.75" customHeight="1">
      <c r="A32" s="32" t="s">
        <v>830</v>
      </c>
      <c r="B32" s="36" t="s">
        <v>12</v>
      </c>
      <c r="C32" s="38">
        <f>C28*C48</f>
        <v>0</v>
      </c>
      <c r="D32" s="38">
        <f>D28*D48</f>
        <v>0</v>
      </c>
      <c r="E32" s="38">
        <f>E28*E48</f>
        <v>0</v>
      </c>
      <c r="F32" s="66"/>
      <c r="G32" s="67"/>
      <c r="H32" s="67"/>
    </row>
    <row r="33" spans="1:8" ht="15.75" customHeight="1">
      <c r="A33" s="33" t="s">
        <v>30</v>
      </c>
      <c r="B33" s="33" t="s">
        <v>12</v>
      </c>
      <c r="C33" s="43">
        <f>C29*C48</f>
        <v>0</v>
      </c>
      <c r="D33" s="43">
        <f>D29*D48</f>
        <v>0</v>
      </c>
      <c r="E33" s="43">
        <f>E29*E48</f>
        <v>0</v>
      </c>
      <c r="F33" s="67"/>
      <c r="G33" s="67"/>
      <c r="H33" s="67"/>
    </row>
    <row r="34" spans="1:8" ht="15.75" customHeight="1">
      <c r="A34" s="67"/>
      <c r="B34" s="67"/>
      <c r="C34" s="67"/>
      <c r="D34" s="67"/>
      <c r="E34" s="67"/>
      <c r="F34" s="67"/>
      <c r="G34" s="67"/>
      <c r="H34" s="67"/>
    </row>
    <row r="35" spans="1:8" ht="15.75" customHeight="1">
      <c r="A35" s="5"/>
      <c r="B35" s="67"/>
      <c r="C35" s="13"/>
      <c r="D35" s="13"/>
      <c r="E35" s="13"/>
      <c r="F35" s="13"/>
      <c r="G35" s="67"/>
      <c r="H35" s="67"/>
    </row>
    <row r="36" spans="1:8" ht="15.75" customHeight="1">
      <c r="A36" s="45" t="s">
        <v>32</v>
      </c>
      <c r="B36" s="67"/>
      <c r="C36" s="13"/>
      <c r="D36" s="13"/>
      <c r="E36" s="13"/>
      <c r="F36" s="13"/>
      <c r="G36" s="67"/>
      <c r="H36" s="67"/>
    </row>
    <row r="37" spans="1:8" ht="15.75" customHeight="1">
      <c r="A37" s="5"/>
      <c r="B37" s="89" t="s">
        <v>501</v>
      </c>
      <c r="C37" s="13"/>
      <c r="D37" s="13"/>
      <c r="E37" s="13"/>
      <c r="F37" s="13"/>
      <c r="G37" s="67"/>
      <c r="H37" s="67"/>
    </row>
    <row r="38" spans="1:8" ht="78.75" customHeight="1">
      <c r="A38" s="250" t="s">
        <v>872</v>
      </c>
      <c r="B38" s="253"/>
      <c r="C38" s="253"/>
      <c r="D38" s="253"/>
      <c r="E38" s="253"/>
      <c r="F38" s="253"/>
      <c r="G38" s="254"/>
      <c r="H38" s="67"/>
    </row>
    <row r="39" spans="1:8" ht="14.5" customHeight="1">
      <c r="A39" s="67"/>
      <c r="B39" s="67"/>
      <c r="C39" s="67"/>
      <c r="D39" s="67"/>
      <c r="E39" s="67"/>
      <c r="F39" s="67"/>
      <c r="G39" s="67"/>
      <c r="H39" s="67"/>
    </row>
    <row r="40" spans="1:8" ht="15.75" customHeight="1">
      <c r="A40" s="45" t="s">
        <v>31</v>
      </c>
      <c r="B40" s="67"/>
      <c r="C40" s="67"/>
      <c r="D40" s="67"/>
      <c r="E40" s="67"/>
      <c r="F40" s="67"/>
      <c r="G40" s="67"/>
      <c r="H40" s="67"/>
    </row>
    <row r="41" spans="1:8" ht="15.75" customHeight="1">
      <c r="A41" s="9" t="s">
        <v>835</v>
      </c>
      <c r="B41" s="13"/>
      <c r="C41" s="13"/>
      <c r="D41" s="13"/>
      <c r="E41" s="13"/>
      <c r="F41" s="13"/>
      <c r="G41" s="67"/>
      <c r="H41" s="67"/>
    </row>
    <row r="42" spans="1:8" ht="15.75" customHeight="1">
      <c r="A42" s="11" t="s">
        <v>5</v>
      </c>
      <c r="B42" s="11" t="s">
        <v>6</v>
      </c>
      <c r="C42" s="12" t="s">
        <v>7</v>
      </c>
      <c r="D42" s="12" t="s">
        <v>8</v>
      </c>
      <c r="E42" s="12" t="s">
        <v>9</v>
      </c>
      <c r="F42" s="11" t="s">
        <v>10</v>
      </c>
      <c r="G42" s="66"/>
      <c r="H42" s="67"/>
    </row>
    <row r="43" spans="1:8" ht="15.75" customHeight="1">
      <c r="A43" s="53" t="s">
        <v>11</v>
      </c>
      <c r="B43" s="15" t="s">
        <v>12</v>
      </c>
      <c r="C43" s="91"/>
      <c r="D43" s="91"/>
      <c r="E43" s="91"/>
      <c r="F43" s="18">
        <f>SUM(C43:E43)</f>
        <v>0</v>
      </c>
      <c r="G43" s="66"/>
      <c r="H43" s="67"/>
    </row>
    <row r="44" spans="1:8" ht="15.75" customHeight="1">
      <c r="A44" s="59" t="s">
        <v>14</v>
      </c>
      <c r="B44" s="59" t="s">
        <v>12</v>
      </c>
      <c r="C44" s="91"/>
      <c r="D44" s="91"/>
      <c r="E44" s="91"/>
      <c r="F44" s="18">
        <f>SUM(C44:E44)</f>
        <v>0</v>
      </c>
      <c r="G44" s="22"/>
      <c r="H44" s="67"/>
    </row>
    <row r="45" spans="1:8" ht="15.75" customHeight="1">
      <c r="A45" s="53" t="s">
        <v>505</v>
      </c>
      <c r="B45" s="81" t="s">
        <v>12</v>
      </c>
      <c r="C45" s="91"/>
      <c r="D45" s="91"/>
      <c r="E45" s="91"/>
      <c r="F45" s="18">
        <f>SUM(C45:E45)</f>
        <v>0</v>
      </c>
      <c r="G45" s="22"/>
      <c r="H45" s="67"/>
    </row>
    <row r="46" spans="1:8" ht="15.75" customHeight="1">
      <c r="A46" s="79" t="s">
        <v>506</v>
      </c>
      <c r="B46" s="59" t="s">
        <v>12</v>
      </c>
      <c r="C46" s="91"/>
      <c r="D46" s="91"/>
      <c r="E46" s="91"/>
      <c r="F46" s="18">
        <f>SUM(C46:E46)</f>
        <v>0</v>
      </c>
      <c r="G46" s="66"/>
      <c r="H46" s="67"/>
    </row>
    <row r="47" spans="1:8" ht="15.75" customHeight="1">
      <c r="A47" s="53" t="s">
        <v>21</v>
      </c>
      <c r="B47" s="81" t="s">
        <v>12</v>
      </c>
      <c r="C47" s="91"/>
      <c r="D47" s="91"/>
      <c r="E47" s="91"/>
      <c r="F47" s="18">
        <f>SUM(C47:E47)</f>
        <v>0</v>
      </c>
      <c r="G47" s="24"/>
      <c r="H47" s="67"/>
    </row>
    <row r="48" spans="1:8" ht="15.75" customHeight="1">
      <c r="A48" s="69" t="s">
        <v>22</v>
      </c>
      <c r="B48" s="59" t="s">
        <v>12</v>
      </c>
      <c r="C48" s="29">
        <f>SUM(C43:C47)</f>
        <v>0</v>
      </c>
      <c r="D48" s="29">
        <f>SUM(D43:D47)</f>
        <v>0</v>
      </c>
      <c r="E48" s="29">
        <f>SUM(E43:E47)</f>
        <v>0</v>
      </c>
      <c r="F48" s="18">
        <f>SUM(F43:F47)</f>
        <v>0</v>
      </c>
      <c r="G48" s="66"/>
      <c r="H48" s="67"/>
    </row>
    <row r="49" spans="1:8" ht="57" customHeight="1">
      <c r="A49" s="30"/>
      <c r="B49" s="30"/>
      <c r="C49" s="159" t="str">
        <f>IF($B$37="Flat rate 25%",IF(C47&gt;(SUM(C43,C45,C46)*0.25),"Výše nepřímých nákladů je překročena.",""),"")</f>
        <v/>
      </c>
      <c r="D49" s="159" t="str">
        <f>IF($B$37="Flat rate 25%",IF(D47&gt;(SUM(D43,D45,D46)*0.25),"Výše nepřímých nákladů je překročena.",""),"")</f>
        <v/>
      </c>
      <c r="E49" s="159" t="str">
        <f>IF($B$37="Flat rate 25%",IF(E47&gt;(SUM(E43,E45,E46)*0.25),"Výše nepřímých nákladů je překročena.",""),"")</f>
        <v/>
      </c>
      <c r="F49" s="24" t="str">
        <f>IF(F44&lt;=0.2*(F48),"Výše nákladů na subdodávky je v pořádku.","Náklady na subdodávky překročily 20% z celkových uznaných nákladů.")</f>
        <v>Výše nákladů na subdodávky je v pořádku.</v>
      </c>
      <c r="G49" s="66"/>
      <c r="H49" s="67"/>
    </row>
    <row r="50" spans="1:8" ht="15.75" customHeight="1">
      <c r="A50" s="30"/>
      <c r="B50" s="46"/>
      <c r="C50" s="24"/>
      <c r="D50" s="24"/>
      <c r="E50" s="24"/>
      <c r="F50" s="47"/>
      <c r="G50" s="48"/>
      <c r="H50" s="67"/>
    </row>
    <row r="51" spans="1:8" ht="28.5" customHeight="1">
      <c r="A51" s="234" t="s">
        <v>502</v>
      </c>
      <c r="B51" s="235"/>
      <c r="C51" s="235"/>
      <c r="D51" s="235"/>
      <c r="E51" s="235"/>
      <c r="F51" s="235"/>
      <c r="G51" s="236"/>
      <c r="H51" s="67"/>
    </row>
    <row r="52" spans="1:8" ht="15.75" customHeight="1">
      <c r="A52" s="234" t="s">
        <v>833</v>
      </c>
      <c r="B52" s="235"/>
      <c r="C52" s="235"/>
      <c r="D52" s="235"/>
      <c r="E52" s="235"/>
      <c r="F52" s="235"/>
      <c r="G52" s="236"/>
      <c r="H52" s="67"/>
    </row>
    <row r="53" spans="1:8" ht="15.75" customHeight="1">
      <c r="A53" s="49"/>
      <c r="B53" s="50"/>
      <c r="C53" s="51"/>
      <c r="D53" s="51"/>
      <c r="E53" s="51"/>
      <c r="F53" s="52"/>
      <c r="G53" s="48"/>
      <c r="H53" s="67"/>
    </row>
    <row r="54" spans="1:8" ht="15.75" customHeight="1">
      <c r="A54" s="45" t="s">
        <v>34</v>
      </c>
      <c r="B54" s="88" t="s">
        <v>514</v>
      </c>
      <c r="C54" s="13"/>
      <c r="D54" s="13"/>
      <c r="E54" s="13"/>
      <c r="F54" s="71"/>
      <c r="G54" s="67"/>
      <c r="H54" s="67"/>
    </row>
    <row r="55" spans="1:8" ht="15.75" customHeight="1">
      <c r="A55" s="11" t="s">
        <v>5</v>
      </c>
      <c r="B55" s="11" t="s">
        <v>6</v>
      </c>
      <c r="C55" s="12" t="s">
        <v>7</v>
      </c>
      <c r="D55" s="12" t="s">
        <v>8</v>
      </c>
      <c r="E55" s="12" t="s">
        <v>9</v>
      </c>
      <c r="F55" s="11" t="s">
        <v>10</v>
      </c>
      <c r="G55" s="66"/>
      <c r="H55" s="67"/>
    </row>
    <row r="56" spans="1:8" ht="48.65" customHeight="1">
      <c r="A56" s="53" t="s">
        <v>35</v>
      </c>
      <c r="B56" s="15" t="s">
        <v>12</v>
      </c>
      <c r="C56" s="54">
        <f>FLOOR(C48*(C28*$C$16+C29*$D$16),1)</f>
        <v>0</v>
      </c>
      <c r="D56" s="54">
        <f>FLOOR(D48*(D28*$C$16+D29*$D$16),1)</f>
        <v>0</v>
      </c>
      <c r="E56" s="54">
        <f>FLOOR(E48*(E28*$C$16+E29*$D$16),1)</f>
        <v>0</v>
      </c>
      <c r="F56" s="57">
        <f>MIN(F48*C25,SUM(C56:E56))</f>
        <v>0</v>
      </c>
      <c r="G56" s="237" t="s">
        <v>866</v>
      </c>
      <c r="H56" s="238"/>
    </row>
    <row r="57" spans="1:8" ht="15.75" customHeight="1">
      <c r="A57" s="79" t="s">
        <v>508</v>
      </c>
      <c r="B57" s="59" t="s">
        <v>12</v>
      </c>
      <c r="C57" s="91"/>
      <c r="D57" s="91"/>
      <c r="E57" s="91"/>
      <c r="F57" s="18">
        <f>SUM(C57:E57)</f>
        <v>0</v>
      </c>
      <c r="G57" s="31"/>
      <c r="H57" s="67"/>
    </row>
    <row r="58" spans="1:8" ht="15.75" customHeight="1">
      <c r="A58" s="53" t="s">
        <v>27</v>
      </c>
      <c r="B58" s="15" t="s">
        <v>12</v>
      </c>
      <c r="C58" s="54">
        <f>C59-C57</f>
        <v>0</v>
      </c>
      <c r="D58" s="54">
        <f>D59-D57</f>
        <v>0</v>
      </c>
      <c r="E58" s="54">
        <f t="shared" ref="E58" si="1">E59-E57</f>
        <v>0</v>
      </c>
      <c r="F58" s="18">
        <f t="shared" ref="F58" si="2">SUM(C58:E58)</f>
        <v>0</v>
      </c>
      <c r="G58" s="66"/>
      <c r="H58" s="67"/>
    </row>
    <row r="59" spans="1:8" ht="15.75" customHeight="1" thickBot="1">
      <c r="A59" s="59" t="s">
        <v>25</v>
      </c>
      <c r="B59" s="33" t="s">
        <v>12</v>
      </c>
      <c r="C59" s="29">
        <f>C48</f>
        <v>0</v>
      </c>
      <c r="D59" s="29">
        <f t="shared" ref="D59" si="3">D48</f>
        <v>0</v>
      </c>
      <c r="E59" s="29">
        <f>E48</f>
        <v>0</v>
      </c>
      <c r="F59" s="18">
        <f>SUM(C59:E59)</f>
        <v>0</v>
      </c>
      <c r="G59" s="67"/>
      <c r="H59" s="67"/>
    </row>
    <row r="60" spans="1:8" ht="15.75" customHeight="1" thickBot="1">
      <c r="A60" s="80" t="s">
        <v>509</v>
      </c>
      <c r="B60" s="53" t="s">
        <v>28</v>
      </c>
      <c r="C60" s="64">
        <f>IFERROR(C57/C59,0)</f>
        <v>0</v>
      </c>
      <c r="D60" s="64">
        <f>IFERROR(D57/D59,0)</f>
        <v>0</v>
      </c>
      <c r="E60" s="64">
        <f t="shared" ref="E60" si="4">IFERROR(E57/E59,0)</f>
        <v>0</v>
      </c>
      <c r="F60" s="37">
        <f>IFERROR(F57/F59,0)</f>
        <v>0</v>
      </c>
      <c r="G60" s="195">
        <f>podpora_celkem</f>
        <v>0</v>
      </c>
      <c r="H60" s="67"/>
    </row>
    <row r="61" spans="1:8" ht="59.15" customHeight="1">
      <c r="A61" s="30"/>
      <c r="B61" s="30"/>
      <c r="C61" s="24" t="str">
        <f>IF(C57&gt;C56,"Překročena výše podpory na tento rok","")</f>
        <v/>
      </c>
      <c r="D61" s="24" t="str">
        <f>IF(D57&gt;D56,"Překročena výše podpory na tento rok","")</f>
        <v/>
      </c>
      <c r="E61" s="24" t="str">
        <f t="shared" ref="E61" si="5">IF(E57&gt;E56,"Překročena výše podpory na tento rok","")</f>
        <v/>
      </c>
      <c r="F61" s="24" t="str">
        <f>IF(G60&gt;C25,"Překročena míra podpory projektu, snižte požadovanou podporu","")</f>
        <v/>
      </c>
      <c r="G61" s="255" t="s">
        <v>869</v>
      </c>
      <c r="H61" s="256"/>
    </row>
    <row r="62" spans="1:8" ht="15.75" customHeight="1">
      <c r="A62" s="239" t="s">
        <v>100</v>
      </c>
      <c r="B62" s="240"/>
      <c r="C62" s="67"/>
      <c r="D62" s="67"/>
      <c r="E62" s="67"/>
      <c r="F62" s="67"/>
      <c r="G62" s="67"/>
      <c r="H62" s="67"/>
    </row>
    <row r="63" spans="1:8" ht="15.75" customHeight="1">
      <c r="A63" s="11" t="s">
        <v>5</v>
      </c>
      <c r="B63" s="11" t="s">
        <v>6</v>
      </c>
      <c r="C63" s="12" t="s">
        <v>7</v>
      </c>
      <c r="D63" s="12" t="s">
        <v>8</v>
      </c>
      <c r="E63" s="12" t="s">
        <v>9</v>
      </c>
      <c r="F63" s="11" t="s">
        <v>10</v>
      </c>
      <c r="G63" s="67"/>
      <c r="H63" s="67"/>
    </row>
    <row r="64" spans="1:8" ht="15.75" customHeight="1">
      <c r="A64" s="53" t="s">
        <v>11</v>
      </c>
      <c r="B64" s="15" t="s">
        <v>12</v>
      </c>
      <c r="C64" s="68">
        <f>C43*$C$60</f>
        <v>0</v>
      </c>
      <c r="D64" s="68">
        <f>D43*$D$60</f>
        <v>0</v>
      </c>
      <c r="E64" s="68">
        <f>E43*$E$60</f>
        <v>0</v>
      </c>
      <c r="F64" s="18">
        <f t="shared" ref="F64:F68" si="6">SUM(C64:E64)</f>
        <v>0</v>
      </c>
      <c r="G64" s="67"/>
      <c r="H64" s="67"/>
    </row>
    <row r="65" spans="1:8" ht="15.75" customHeight="1">
      <c r="A65" s="59" t="s">
        <v>14</v>
      </c>
      <c r="B65" s="59" t="s">
        <v>12</v>
      </c>
      <c r="C65" s="82">
        <f>C44*$C$60</f>
        <v>0</v>
      </c>
      <c r="D65" s="82">
        <f t="shared" ref="D65:D68" si="7">D44*$D$60</f>
        <v>0</v>
      </c>
      <c r="E65" s="82">
        <f t="shared" ref="E65:E68" si="8">E44*$E$60</f>
        <v>0</v>
      </c>
      <c r="F65" s="18">
        <f>SUM(C65:E65)</f>
        <v>0</v>
      </c>
      <c r="G65" s="67"/>
      <c r="H65" s="67"/>
    </row>
    <row r="66" spans="1:8" ht="15.75" customHeight="1">
      <c r="A66" s="53" t="s">
        <v>505</v>
      </c>
      <c r="B66" s="81" t="s">
        <v>12</v>
      </c>
      <c r="C66" s="68">
        <f>C45*$C$60</f>
        <v>0</v>
      </c>
      <c r="D66" s="68">
        <f>D45*$D$60</f>
        <v>0</v>
      </c>
      <c r="E66" s="68">
        <f t="shared" si="8"/>
        <v>0</v>
      </c>
      <c r="F66" s="18">
        <f>SUM(C66:E66)</f>
        <v>0</v>
      </c>
      <c r="G66" s="67"/>
      <c r="H66" s="67"/>
    </row>
    <row r="67" spans="1:8" ht="15.75" customHeight="1">
      <c r="A67" s="79" t="s">
        <v>506</v>
      </c>
      <c r="B67" s="59" t="s">
        <v>12</v>
      </c>
      <c r="C67" s="82">
        <f>C46*$C$60</f>
        <v>0</v>
      </c>
      <c r="D67" s="82">
        <f t="shared" si="7"/>
        <v>0</v>
      </c>
      <c r="E67" s="82">
        <f t="shared" si="8"/>
        <v>0</v>
      </c>
      <c r="F67" s="18">
        <f t="shared" si="6"/>
        <v>0</v>
      </c>
      <c r="G67" s="67"/>
      <c r="H67" s="67"/>
    </row>
    <row r="68" spans="1:8" ht="15.75" customHeight="1">
      <c r="A68" s="53" t="s">
        <v>143</v>
      </c>
      <c r="B68" s="81" t="s">
        <v>12</v>
      </c>
      <c r="C68" s="68">
        <f>C47*$C$60</f>
        <v>0</v>
      </c>
      <c r="D68" s="68">
        <f t="shared" si="7"/>
        <v>0</v>
      </c>
      <c r="E68" s="68">
        <f t="shared" si="8"/>
        <v>0</v>
      </c>
      <c r="F68" s="18">
        <f t="shared" si="6"/>
        <v>0</v>
      </c>
      <c r="G68" s="67"/>
      <c r="H68" s="67"/>
    </row>
    <row r="69" spans="1:8" ht="15.75" customHeight="1">
      <c r="A69" s="69" t="s">
        <v>144</v>
      </c>
      <c r="B69" s="69" t="s">
        <v>12</v>
      </c>
      <c r="C69" s="70">
        <f>SUM(C64:C68)</f>
        <v>0</v>
      </c>
      <c r="D69" s="70">
        <f>SUM(D64:D68)</f>
        <v>0</v>
      </c>
      <c r="E69" s="70">
        <f>SUM(E64:E68)</f>
        <v>0</v>
      </c>
      <c r="F69" s="18">
        <f>SUM(F64:F68)</f>
        <v>0</v>
      </c>
      <c r="G69" s="67"/>
      <c r="H69" s="67"/>
    </row>
    <row r="70" spans="1:8" ht="15.75" customHeight="1">
      <c r="A70" s="67"/>
      <c r="B70" s="67"/>
      <c r="C70" s="67"/>
      <c r="D70" s="67"/>
      <c r="E70" s="67"/>
      <c r="F70" s="67"/>
      <c r="G70" s="67"/>
      <c r="H70" s="67"/>
    </row>
    <row r="71" spans="1:8" ht="15.75" customHeight="1">
      <c r="H71" s="67"/>
    </row>
    <row r="72" spans="1:8" ht="15.75" customHeight="1">
      <c r="A72" t="s">
        <v>867</v>
      </c>
    </row>
    <row r="73" spans="1:8" ht="15.75" customHeight="1">
      <c r="A73" s="194" t="s">
        <v>868</v>
      </c>
      <c r="B73" s="69" t="s">
        <v>12</v>
      </c>
      <c r="C73" s="70">
        <f>C48*0.3</f>
        <v>0</v>
      </c>
      <c r="D73" s="70">
        <f>D48*0.3</f>
        <v>0</v>
      </c>
      <c r="E73" s="70">
        <f>E48*0.3</f>
        <v>0</v>
      </c>
      <c r="F73" s="18">
        <f>SUM(C73:E73)</f>
        <v>0</v>
      </c>
    </row>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yJqziCnl79tGcvGMflVT6BdJrHGUZAjQeEYgi2WUnHecmvKTr/ergG+PNUei8cX6Cv7CPTIvjkp3M3hvLasi8Q==" saltValue="Y9Ypl6+OrmchMbOkwh50lA==" spinCount="100000" sheet="1" selectLockedCells="1"/>
  <mergeCells count="10">
    <mergeCell ref="A52:G52"/>
    <mergeCell ref="G56:H56"/>
    <mergeCell ref="A62:B62"/>
    <mergeCell ref="B6:E7"/>
    <mergeCell ref="A9:G9"/>
    <mergeCell ref="A20:G20"/>
    <mergeCell ref="A21:G21"/>
    <mergeCell ref="A38:G38"/>
    <mergeCell ref="A51:G51"/>
    <mergeCell ref="G61:H61"/>
  </mergeCells>
  <conditionalFormatting sqref="C47:E47">
    <cfRule type="cellIs" dxfId="37" priority="16" operator="greaterThan">
      <formula>_xludf.ifs($B37="Flat rate s navýšením do 30%",(C43+C46)*0.3,$B37="Flat rate 20%",(C43+C46)*0.2,$B37="Full cost",C43+C46)</formula>
    </cfRule>
  </conditionalFormatting>
  <conditionalFormatting sqref="C44:C45">
    <cfRule type="expression" dxfId="36" priority="17">
      <formula>$F44&gt;0.2*$F48</formula>
    </cfRule>
  </conditionalFormatting>
  <conditionalFormatting sqref="C56:E56">
    <cfRule type="cellIs" dxfId="35" priority="13" stopIfTrue="1" operator="greaterThan">
      <formula>"C56"</formula>
    </cfRule>
    <cfRule type="cellIs" dxfId="34" priority="14" operator="greaterThan">
      <formula>"C56"</formula>
    </cfRule>
    <cfRule type="cellIs" dxfId="33" priority="15" operator="greaterThan">
      <formula>"C56"</formula>
    </cfRule>
  </conditionalFormatting>
  <conditionalFormatting sqref="C16">
    <cfRule type="cellIs" dxfId="32" priority="12" operator="greaterThan">
      <formula>"C16"</formula>
    </cfRule>
  </conditionalFormatting>
  <conditionalFormatting sqref="F60">
    <cfRule type="cellIs" dxfId="31" priority="11" operator="greaterThan">
      <formula>$C$16</formula>
    </cfRule>
  </conditionalFormatting>
  <conditionalFormatting sqref="D44:D45">
    <cfRule type="expression" dxfId="30" priority="10">
      <formula>$F44&gt;0.2*$F48</formula>
    </cfRule>
  </conditionalFormatting>
  <conditionalFormatting sqref="E44:E45">
    <cfRule type="expression" dxfId="29" priority="8">
      <formula>$F44&gt;0.2*$F48</formula>
    </cfRule>
  </conditionalFormatting>
  <conditionalFormatting sqref="G60">
    <cfRule type="cellIs" dxfId="28" priority="1" operator="greaterThan">
      <formula>0.7001</formula>
    </cfRule>
    <cfRule type="cellIs" dxfId="27" priority="2" operator="greaterThan">
      <formula>"70.01%"</formula>
    </cfRule>
  </conditionalFormatting>
  <conditionalFormatting sqref="G60">
    <cfRule type="cellIs" dxfId="26" priority="3" operator="lessThanOrEqual">
      <formula>"70 %"</formula>
    </cfRule>
  </conditionalFormatting>
  <dataValidations count="4">
    <dataValidation operator="lessThanOrEqual" allowBlank="1" showDropDown="1" showInputMessage="1" showErrorMessage="1" prompt="Zadejte číslo, které je menší než nebo rovno =E56_x000a_V případě, že jste VO, zadejte číslo menší nebo rovno 70% z E56" sqref="E57" xr:uid="{BDCF8885-8093-4B3C-832A-026ED1A6F078}"/>
    <dataValidation operator="lessThanOrEqual" allowBlank="1" showDropDown="1" showInputMessage="1" showErrorMessage="1" prompt="Zadejte číslo, které je menší než nebo rovno =C56_x000a_V případě, že jste VO, zadejte číslo menší nebo rovno 70% z C56" sqref="C57" xr:uid="{3903FAFE-6FB8-42D1-8B2E-9170D96E9A3E}"/>
    <dataValidation operator="lessThanOrEqual" allowBlank="1" showDropDown="1" showInputMessage="1" showErrorMessage="1" prompt="Zadejte číslo, které je menší než nebo rovno =D56_x000a_V případě, že jste VO, zadejte číslo menší nebo rovno 70% z D56" sqref="D57" xr:uid="{5901E572-34C0-4D54-A4AB-D3EBFCDB536C}"/>
    <dataValidation type="decimal" operator="lessThanOrEqual" allowBlank="1" showDropDown="1" showInputMessage="1" prompt="Zadejte číslo je menší než nebo rovno podle podmínek " sqref="C47:E47" xr:uid="{D660AB70-5E86-440F-96DD-ED57EC69FF73}">
      <formula1>_xludf.ifs($B37="Flat rate s navýšením do 30%",(C43+C46)*0.3,$B37="Flat rate 20%",(C43+C46)*0.2,$B37="Full cost",C43+C46)</formula1>
    </dataValidation>
  </dataValidations>
  <pageMargins left="0.7" right="0.7" top="0.78740157499999996" bottom="0.78740157499999996" header="0" footer="0"/>
  <pageSetup paperSize="9" scale="3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0EF75948-55BD-4B67-AFEB-C1FB67A5E0B9}">
          <x14:formula1>
            <xm:f>číselníky!$J$3:$J$7</xm:f>
          </x14:formula1>
          <xm:sqref>B4</xm:sqref>
        </x14:dataValidation>
        <x14:dataValidation type="list" allowBlank="1" showErrorMessage="1" xr:uid="{CF860B85-2256-4FC7-8D42-82F81E9270B6}">
          <x14:formula1>
            <xm:f>číselníky!$W$3:$W$5</xm:f>
          </x14:formula1>
          <xm:sqref>B19</xm:sqref>
        </x14:dataValidation>
        <x14:dataValidation type="list" allowBlank="1" showErrorMessage="1" xr:uid="{3D9F94D9-DD08-48F0-9124-1961C8515AC4}">
          <x14:formula1>
            <xm:f>číselníky!$V$3:$V$5</xm:f>
          </x14:formula1>
          <xm:sqref>B37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0543-4772-4576-B7D2-0025C9CBD268}">
  <sheetPr>
    <pageSetUpPr fitToPage="1"/>
  </sheetPr>
  <dimension ref="A1:H1005"/>
  <sheetViews>
    <sheetView workbookViewId="0">
      <selection activeCell="B6" sqref="B6"/>
    </sheetView>
  </sheetViews>
  <sheetFormatPr defaultColWidth="0" defaultRowHeight="15" customHeight="1"/>
  <cols>
    <col min="1" max="1" width="60.81640625" customWidth="1"/>
    <col min="2" max="2" width="23.453125" customWidth="1"/>
    <col min="3" max="6" width="21.54296875" customWidth="1"/>
    <col min="7" max="7" width="26" customWidth="1"/>
    <col min="8" max="8" width="14.453125" customWidth="1"/>
    <col min="9" max="16384" width="14.453125" hidden="1"/>
  </cols>
  <sheetData>
    <row r="1" spans="1:8" ht="15" customHeight="1" thickBot="1">
      <c r="A1" s="73" t="s">
        <v>504</v>
      </c>
      <c r="B1" s="74"/>
    </row>
    <row r="3" spans="1:8" ht="15.75" customHeight="1">
      <c r="A3" s="1" t="s">
        <v>840</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9" t="s">
        <v>501</v>
      </c>
      <c r="C6" s="66"/>
      <c r="D6" s="67"/>
      <c r="E6" s="67"/>
      <c r="F6" s="67"/>
      <c r="G6" s="67"/>
      <c r="H6" s="67"/>
    </row>
    <row r="7" spans="1:8" ht="15.75" customHeight="1">
      <c r="A7" s="4" t="s">
        <v>3</v>
      </c>
      <c r="B7" s="9"/>
      <c r="C7" s="13"/>
      <c r="D7" s="13"/>
      <c r="E7" s="13"/>
      <c r="F7" s="67"/>
      <c r="G7" s="67"/>
      <c r="H7" s="67"/>
    </row>
    <row r="8" spans="1:8" ht="15.75" customHeight="1">
      <c r="A8" s="5"/>
      <c r="B8" s="241"/>
      <c r="C8" s="242"/>
      <c r="D8" s="242"/>
      <c r="E8" s="243"/>
      <c r="F8" s="66"/>
      <c r="G8" s="67"/>
      <c r="H8" s="67"/>
    </row>
    <row r="9" spans="1:8" ht="15.75" customHeight="1">
      <c r="A9" s="5"/>
      <c r="B9" s="244"/>
      <c r="C9" s="245"/>
      <c r="D9" s="245"/>
      <c r="E9" s="246"/>
      <c r="F9" s="66"/>
      <c r="G9" s="67"/>
      <c r="H9" s="67"/>
    </row>
    <row r="10" spans="1:8" ht="15.75" customHeight="1">
      <c r="A10" s="4" t="s">
        <v>831</v>
      </c>
      <c r="B10" s="16"/>
      <c r="C10" s="16"/>
      <c r="D10" s="16"/>
      <c r="E10" s="16"/>
      <c r="F10" s="67"/>
      <c r="G10" s="67"/>
      <c r="H10" s="67"/>
    </row>
    <row r="11" spans="1:8" ht="66.75" customHeight="1">
      <c r="A11" s="247" t="s">
        <v>832</v>
      </c>
      <c r="B11" s="248"/>
      <c r="C11" s="248"/>
      <c r="D11" s="248"/>
      <c r="E11" s="248"/>
      <c r="F11" s="248"/>
      <c r="G11" s="249"/>
      <c r="H11" s="67"/>
    </row>
    <row r="12" spans="1:8" ht="15.75" customHeight="1">
      <c r="A12" s="66"/>
      <c r="B12" s="66"/>
      <c r="C12" s="66"/>
      <c r="D12" s="66"/>
      <c r="E12" s="67"/>
      <c r="F12" s="67"/>
      <c r="G12" s="67"/>
      <c r="H12" s="67"/>
    </row>
    <row r="13" spans="1:8" ht="78" customHeight="1">
      <c r="A13" s="5"/>
      <c r="B13" s="85" t="s">
        <v>510</v>
      </c>
      <c r="C13" s="20" t="s">
        <v>864</v>
      </c>
      <c r="D13" s="20" t="s">
        <v>15</v>
      </c>
      <c r="E13" s="20" t="s">
        <v>865</v>
      </c>
      <c r="F13" s="86" t="s">
        <v>511</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5" customHeight="1">
      <c r="A18" s="5"/>
      <c r="B18" s="23" t="s">
        <v>20</v>
      </c>
      <c r="C18" s="84">
        <f>IF(B21="ANO",VLOOKUP($B6,AV_EV,4),IF(B21="NE",VLOOKUP($B6,AV_EV,2),0%))</f>
        <v>0</v>
      </c>
      <c r="D18" s="84">
        <f>IF(B21="ANO",VLOOKUP($B6,AV_EV,5),IF(B21="NE",VLOOKUP($B6,AV_EV,3),0%))</f>
        <v>0</v>
      </c>
      <c r="E18" s="78"/>
      <c r="F18" s="78"/>
      <c r="G18" s="67"/>
      <c r="H18" s="67"/>
    </row>
    <row r="19" spans="1:8" ht="15.75" customHeight="1">
      <c r="A19" s="5"/>
      <c r="B19" s="5"/>
      <c r="C19" s="26"/>
      <c r="D19" s="27"/>
      <c r="E19" s="8"/>
      <c r="F19" s="66"/>
      <c r="G19" s="67"/>
      <c r="H19" s="67"/>
    </row>
    <row r="20" spans="1:8" ht="31.5" customHeight="1">
      <c r="A20" s="190" t="s">
        <v>841</v>
      </c>
      <c r="B20" s="5"/>
      <c r="C20" s="26"/>
      <c r="D20" s="27"/>
      <c r="E20" s="8"/>
      <c r="F20" s="66"/>
      <c r="G20" s="67"/>
      <c r="H20" s="67"/>
    </row>
    <row r="21" spans="1:8" ht="15.75" customHeight="1">
      <c r="B21" s="89" t="s">
        <v>501</v>
      </c>
      <c r="C21" s="26"/>
      <c r="D21" s="27"/>
      <c r="E21" s="8"/>
      <c r="F21" s="66"/>
      <c r="G21" s="67"/>
      <c r="H21" s="67"/>
    </row>
    <row r="22" spans="1:8" ht="41.25" customHeight="1">
      <c r="A22" s="250" t="s">
        <v>24</v>
      </c>
      <c r="B22" s="251"/>
      <c r="C22" s="251"/>
      <c r="D22" s="251"/>
      <c r="E22" s="251"/>
      <c r="F22" s="251"/>
      <c r="G22" s="252"/>
      <c r="H22" s="67"/>
    </row>
    <row r="23" spans="1:8" ht="55.5" customHeight="1">
      <c r="A23" s="234" t="s">
        <v>512</v>
      </c>
      <c r="B23" s="235"/>
      <c r="C23" s="235"/>
      <c r="D23" s="235"/>
      <c r="E23" s="235"/>
      <c r="F23" s="235"/>
      <c r="G23" s="236"/>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871</v>
      </c>
      <c r="B26" s="67"/>
      <c r="C26" s="67"/>
      <c r="D26" s="67"/>
      <c r="E26" s="67"/>
      <c r="F26" s="67"/>
      <c r="G26" s="67"/>
      <c r="H26" s="67"/>
    </row>
    <row r="27" spans="1:8" ht="30.65" customHeight="1">
      <c r="A27" s="5"/>
      <c r="B27" s="87" t="s">
        <v>513</v>
      </c>
      <c r="C27" s="7">
        <v>0.7</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829</v>
      </c>
      <c r="B30" s="32" t="s">
        <v>28</v>
      </c>
      <c r="C30" s="90"/>
      <c r="D30" s="90"/>
      <c r="E30" s="90"/>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830</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75"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9" t="s">
        <v>501</v>
      </c>
      <c r="C39" s="13"/>
      <c r="D39" s="13"/>
      <c r="E39" s="13"/>
      <c r="F39" s="13"/>
      <c r="G39" s="67"/>
      <c r="H39" s="67"/>
    </row>
    <row r="40" spans="1:8" ht="78.75" customHeight="1">
      <c r="A40" s="250" t="s">
        <v>872</v>
      </c>
      <c r="B40" s="253"/>
      <c r="C40" s="253"/>
      <c r="D40" s="253"/>
      <c r="E40" s="253"/>
      <c r="F40" s="253"/>
      <c r="G40" s="254"/>
      <c r="H40" s="67"/>
    </row>
    <row r="41" spans="1:8" ht="14.15" customHeight="1">
      <c r="A41" s="67"/>
      <c r="B41" s="67"/>
      <c r="C41" s="67"/>
      <c r="D41" s="67"/>
      <c r="E41" s="67"/>
      <c r="F41" s="67"/>
      <c r="G41" s="67"/>
      <c r="H41" s="67"/>
    </row>
    <row r="42" spans="1:8" ht="15.65" customHeight="1">
      <c r="A42" s="45" t="s">
        <v>31</v>
      </c>
      <c r="B42" s="67"/>
      <c r="C42" s="67"/>
      <c r="D42" s="67"/>
      <c r="E42" s="67"/>
      <c r="F42" s="67"/>
      <c r="G42" s="67"/>
      <c r="H42" s="67"/>
    </row>
    <row r="43" spans="1:8" ht="15.75" customHeight="1">
      <c r="A43" s="9" t="s">
        <v>835</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1"/>
      <c r="D45" s="91"/>
      <c r="E45" s="91"/>
      <c r="F45" s="18">
        <f>SUM(C45:E45)</f>
        <v>0</v>
      </c>
      <c r="G45" s="66"/>
      <c r="H45" s="67"/>
    </row>
    <row r="46" spans="1:8" ht="15.75" customHeight="1">
      <c r="A46" s="59" t="s">
        <v>14</v>
      </c>
      <c r="B46" s="59" t="s">
        <v>12</v>
      </c>
      <c r="C46" s="91"/>
      <c r="D46" s="91"/>
      <c r="E46" s="91"/>
      <c r="F46" s="18">
        <f>SUM(C46:E46)</f>
        <v>0</v>
      </c>
      <c r="G46" s="22"/>
      <c r="H46" s="67"/>
    </row>
    <row r="47" spans="1:8" ht="15.75" customHeight="1">
      <c r="A47" s="53" t="s">
        <v>505</v>
      </c>
      <c r="B47" s="81" t="s">
        <v>12</v>
      </c>
      <c r="C47" s="91"/>
      <c r="D47" s="91"/>
      <c r="E47" s="91"/>
      <c r="F47" s="18">
        <f>SUM(C47:E47)</f>
        <v>0</v>
      </c>
      <c r="G47" s="22"/>
      <c r="H47" s="67"/>
    </row>
    <row r="48" spans="1:8" ht="15.75" customHeight="1">
      <c r="A48" s="79" t="s">
        <v>506</v>
      </c>
      <c r="B48" s="59" t="s">
        <v>12</v>
      </c>
      <c r="C48" s="91"/>
      <c r="D48" s="91"/>
      <c r="E48" s="91"/>
      <c r="F48" s="18">
        <f>SUM(C48:E48)</f>
        <v>0</v>
      </c>
      <c r="G48" s="66"/>
      <c r="H48" s="67"/>
    </row>
    <row r="49" spans="1:8" ht="15.75" customHeight="1">
      <c r="A49" s="53" t="s">
        <v>21</v>
      </c>
      <c r="B49" s="81" t="s">
        <v>12</v>
      </c>
      <c r="C49" s="91"/>
      <c r="D49" s="91"/>
      <c r="E49" s="91"/>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9" t="str">
        <f>IF($B$39="Flat rate 25%",IF(C49&gt;(SUM(C45,C47,C48)*0.25),"Výše nepřímých nákladů je překročena.",""),"")</f>
        <v/>
      </c>
      <c r="D51" s="159" t="str">
        <f>IF($B$39="Flat rate 25%",IF(D49&gt;(SUM(D45,D47,D48)*0.25),"Výše nepřímých nákladů je překročena.",""),"")</f>
        <v/>
      </c>
      <c r="E51" s="159"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4" t="s">
        <v>502</v>
      </c>
      <c r="B53" s="235"/>
      <c r="C53" s="235"/>
      <c r="D53" s="235"/>
      <c r="E53" s="235"/>
      <c r="F53" s="235"/>
      <c r="G53" s="236"/>
      <c r="H53" s="67"/>
    </row>
    <row r="54" spans="1:8" ht="15.75" customHeight="1">
      <c r="A54" s="234" t="s">
        <v>833</v>
      </c>
      <c r="B54" s="235"/>
      <c r="C54" s="235"/>
      <c r="D54" s="235"/>
      <c r="E54" s="235"/>
      <c r="F54" s="235"/>
      <c r="G54" s="236"/>
      <c r="H54" s="67"/>
    </row>
    <row r="55" spans="1:8" ht="15.75" customHeight="1">
      <c r="A55" s="49"/>
      <c r="B55" s="50"/>
      <c r="C55" s="51"/>
      <c r="D55" s="51"/>
      <c r="E55" s="51"/>
      <c r="F55" s="52"/>
      <c r="G55" s="48"/>
      <c r="H55" s="67"/>
    </row>
    <row r="56" spans="1:8" ht="15.75" customHeight="1">
      <c r="A56" s="45" t="s">
        <v>34</v>
      </c>
      <c r="B56" s="88" t="s">
        <v>514</v>
      </c>
      <c r="C56" s="13"/>
      <c r="D56" s="13"/>
      <c r="E56" s="13"/>
      <c r="F56" s="71"/>
      <c r="G56" s="67"/>
      <c r="H56" s="67"/>
    </row>
    <row r="57" spans="1:8" ht="15.75" customHeight="1">
      <c r="A57" s="11" t="s">
        <v>5</v>
      </c>
      <c r="B57" s="11" t="s">
        <v>6</v>
      </c>
      <c r="C57" s="12" t="s">
        <v>7</v>
      </c>
      <c r="D57" s="12" t="s">
        <v>8</v>
      </c>
      <c r="E57" s="12" t="s">
        <v>9</v>
      </c>
      <c r="F57" s="11" t="s">
        <v>10</v>
      </c>
      <c r="G57" s="66"/>
      <c r="H57" s="67"/>
    </row>
    <row r="58" spans="1:8" ht="48.65" customHeight="1">
      <c r="A58" s="53" t="s">
        <v>35</v>
      </c>
      <c r="B58" s="15" t="s">
        <v>12</v>
      </c>
      <c r="C58" s="54">
        <f>FLOOR(C50*(C30*$C$18+C31*$D$18),1)</f>
        <v>0</v>
      </c>
      <c r="D58" s="54">
        <f>FLOOR(D50*(D30*$C$18+D31*$D$18),1)</f>
        <v>0</v>
      </c>
      <c r="E58" s="54">
        <f>FLOOR(E50*(E30*$C$18+E31*$D$18),1)</f>
        <v>0</v>
      </c>
      <c r="F58" s="57">
        <f>MIN(F50*C27,SUM(C58:E58))</f>
        <v>0</v>
      </c>
      <c r="G58" s="237" t="s">
        <v>866</v>
      </c>
      <c r="H58" s="238"/>
    </row>
    <row r="59" spans="1:8" ht="15.75" customHeight="1">
      <c r="A59" s="79" t="s">
        <v>508</v>
      </c>
      <c r="B59" s="59" t="s">
        <v>12</v>
      </c>
      <c r="C59" s="91"/>
      <c r="D59" s="91"/>
      <c r="E59" s="91"/>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 si="3">D50</f>
        <v>0</v>
      </c>
      <c r="E61" s="29">
        <f>E50</f>
        <v>0</v>
      </c>
      <c r="F61" s="18">
        <f t="shared" si="2"/>
        <v>0</v>
      </c>
      <c r="G61" s="67"/>
      <c r="H61" s="67"/>
    </row>
    <row r="62" spans="1:8" ht="15.75" customHeight="1" thickBot="1">
      <c r="A62" s="80" t="s">
        <v>509</v>
      </c>
      <c r="B62" s="53" t="s">
        <v>28</v>
      </c>
      <c r="C62" s="64">
        <f>IFERROR(C59/C61,0)</f>
        <v>0</v>
      </c>
      <c r="D62" s="64">
        <f>IFERROR(D59/D61,0)</f>
        <v>0</v>
      </c>
      <c r="E62" s="64">
        <f t="shared" ref="E62" si="4">IFERROR(E59/E61,0)</f>
        <v>0</v>
      </c>
      <c r="F62" s="37">
        <f>IFERROR(F59/F61,0)</f>
        <v>0</v>
      </c>
      <c r="G62" s="195">
        <f>podpora_celkem</f>
        <v>0</v>
      </c>
      <c r="H62" s="67"/>
    </row>
    <row r="63" spans="1:8" ht="60.65"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5" t="s">
        <v>869</v>
      </c>
      <c r="H63" s="256"/>
    </row>
    <row r="64" spans="1:8" ht="15.75" customHeight="1">
      <c r="A64" s="239" t="s">
        <v>100</v>
      </c>
      <c r="B64" s="240"/>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2">
        <f>C46*$C$62</f>
        <v>0</v>
      </c>
      <c r="D67" s="82">
        <f t="shared" ref="D67:D70" si="7">D46*$D$62</f>
        <v>0</v>
      </c>
      <c r="E67" s="82">
        <f t="shared" ref="E67:E70" si="8">E46*$E$62</f>
        <v>0</v>
      </c>
      <c r="F67" s="18">
        <f>SUM(C67:E67)</f>
        <v>0</v>
      </c>
      <c r="G67" s="67"/>
      <c r="H67" s="67"/>
    </row>
    <row r="68" spans="1:8" ht="15.75" customHeight="1">
      <c r="A68" s="53" t="s">
        <v>505</v>
      </c>
      <c r="B68" s="81" t="s">
        <v>12</v>
      </c>
      <c r="C68" s="68">
        <f>C47*$C$62</f>
        <v>0</v>
      </c>
      <c r="D68" s="68">
        <f>D47*$D$62</f>
        <v>0</v>
      </c>
      <c r="E68" s="68">
        <f t="shared" si="8"/>
        <v>0</v>
      </c>
      <c r="F68" s="18">
        <f>SUM(C68:E68)</f>
        <v>0</v>
      </c>
      <c r="G68" s="67"/>
      <c r="H68" s="67"/>
    </row>
    <row r="69" spans="1:8" ht="15.75" customHeight="1">
      <c r="A69" s="79" t="s">
        <v>506</v>
      </c>
      <c r="B69" s="59" t="s">
        <v>12</v>
      </c>
      <c r="C69" s="82">
        <f>C48*$C$62</f>
        <v>0</v>
      </c>
      <c r="D69" s="82">
        <f t="shared" si="7"/>
        <v>0</v>
      </c>
      <c r="E69" s="82">
        <f t="shared" si="8"/>
        <v>0</v>
      </c>
      <c r="F69" s="18">
        <f t="shared" si="6"/>
        <v>0</v>
      </c>
      <c r="G69" s="67"/>
      <c r="H69" s="67"/>
    </row>
    <row r="70" spans="1:8" ht="15.75" customHeight="1">
      <c r="A70" s="53" t="s">
        <v>834</v>
      </c>
      <c r="B70" s="81" t="s">
        <v>12</v>
      </c>
      <c r="C70" s="68">
        <f>C49*$C$62</f>
        <v>0</v>
      </c>
      <c r="D70" s="68">
        <f t="shared" si="7"/>
        <v>0</v>
      </c>
      <c r="E70" s="68">
        <f t="shared" si="8"/>
        <v>0</v>
      </c>
      <c r="F70" s="18">
        <f t="shared" si="6"/>
        <v>0</v>
      </c>
      <c r="G70" s="67"/>
      <c r="H70" s="67"/>
    </row>
    <row r="71" spans="1:8" ht="15.75" customHeight="1">
      <c r="A71" s="69" t="s">
        <v>144</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c r="A73" t="s">
        <v>867</v>
      </c>
    </row>
    <row r="74" spans="1:8" ht="15.75" customHeight="1">
      <c r="A74" s="194" t="s">
        <v>868</v>
      </c>
      <c r="B74" s="69" t="s">
        <v>12</v>
      </c>
      <c r="C74" s="70">
        <f>C50*0.3</f>
        <v>0</v>
      </c>
      <c r="D74" s="70">
        <f t="shared" ref="D74:E74" si="9">D50*0.3</f>
        <v>0</v>
      </c>
      <c r="E74" s="70">
        <f t="shared" si="9"/>
        <v>0</v>
      </c>
      <c r="F74" s="18">
        <f>SUM(C74:E74)</f>
        <v>0</v>
      </c>
    </row>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LPySnIy+zVtGA3nbzn4JpNBF0vtvM3yRt1e00I7G6RwslseHi7/R7P2AUKAjNkErnBpRYrbPYh5zSZO9otIEtw==" saltValue="uAwGywrRZ7A9PyrkeKPNnw==" spinCount="100000" sheet="1" selectLockedCells="1"/>
  <mergeCells count="10">
    <mergeCell ref="A11:G11"/>
    <mergeCell ref="B8:E9"/>
    <mergeCell ref="A54:G54"/>
    <mergeCell ref="G58:H58"/>
    <mergeCell ref="A64:B64"/>
    <mergeCell ref="A53:G53"/>
    <mergeCell ref="A40:G40"/>
    <mergeCell ref="A23:G23"/>
    <mergeCell ref="A22:G22"/>
    <mergeCell ref="G63:H63"/>
  </mergeCells>
  <conditionalFormatting sqref="C58:E58">
    <cfRule type="cellIs" dxfId="25" priority="19" stopIfTrue="1" operator="greaterThan">
      <formula>"C56"</formula>
    </cfRule>
    <cfRule type="cellIs" dxfId="24" priority="20" operator="greaterThan">
      <formula>"C56"</formula>
    </cfRule>
    <cfRule type="cellIs" dxfId="23" priority="21" operator="greaterThan">
      <formula>"C56"</formula>
    </cfRule>
  </conditionalFormatting>
  <conditionalFormatting sqref="C18">
    <cfRule type="cellIs" dxfId="22" priority="18" operator="greaterThan">
      <formula>"C16"</formula>
    </cfRule>
  </conditionalFormatting>
  <conditionalFormatting sqref="F62">
    <cfRule type="cellIs" dxfId="21" priority="17" operator="greaterThan">
      <formula>$C$18</formula>
    </cfRule>
  </conditionalFormatting>
  <conditionalFormatting sqref="G62">
    <cfRule type="cellIs" dxfId="20" priority="7" operator="greaterThan">
      <formula>0.7001</formula>
    </cfRule>
    <cfRule type="cellIs" dxfId="19" priority="8" operator="greaterThan">
      <formula>"70.01%"</formula>
    </cfRule>
  </conditionalFormatting>
  <conditionalFormatting sqref="G62">
    <cfRule type="cellIs" dxfId="18" priority="9" operator="lessThanOrEqual">
      <formula>"70 %"</formula>
    </cfRule>
  </conditionalFormatting>
  <conditionalFormatting sqref="C49:E49">
    <cfRule type="cellIs" dxfId="17" priority="5" operator="greaterThan">
      <formula>_xludf.ifs($B39="Flat rate s navýšením do 30%",(C45+C48)*0.3,$B39="Flat rate 20%",(C45+C48)*0.2,$B39="Full cost",C45+C48)</formula>
    </cfRule>
  </conditionalFormatting>
  <conditionalFormatting sqref="C46:C47">
    <cfRule type="expression" dxfId="16" priority="6">
      <formula>$F46&gt;0.2*$F50</formula>
    </cfRule>
  </conditionalFormatting>
  <conditionalFormatting sqref="D46:D47">
    <cfRule type="expression" dxfId="15" priority="4">
      <formula>$F46&gt;0.2*$F50</formula>
    </cfRule>
  </conditionalFormatting>
  <conditionalFormatting sqref="E46:E47">
    <cfRule type="expression" dxfId="14" priority="2">
      <formula>$F46&gt;0.2*$F50</formula>
    </cfRule>
  </conditionalFormatting>
  <dataValidations count="4">
    <dataValidation operator="lessThanOrEqual" allowBlank="1" showDropDown="1" showInputMessage="1" showErrorMessage="1" prompt="Zadejte číslo je menší než nebo rovno =D58" sqref="D59" xr:uid="{6F1E0CBC-4BC2-4B5A-9D92-3EC13E60793F}"/>
    <dataValidation operator="lessThanOrEqual" allowBlank="1" showDropDown="1" showInputMessage="1" showErrorMessage="1" prompt="Zadejte číslo je menší než nebo rovno =C58" sqref="C59" xr:uid="{C15898CF-47B0-4C79-8021-AA9A900E85DF}"/>
    <dataValidation operator="lessThanOrEqual" allowBlank="1" showDropDown="1" showInputMessage="1" showErrorMessage="1" prompt="Zadejte číslo je menší než nebo rovno =E58" sqref="E59" xr:uid="{2B0EBC53-8F21-4930-8D29-238DBA5CFF5B}"/>
    <dataValidation type="decimal" operator="lessThanOrEqual" allowBlank="1" showDropDown="1" showInputMessage="1" prompt="Zadejte číslo je menší než nebo rovno podle podmínek " sqref="C49:E49" xr:uid="{EDEA2E48-4262-4487-98F2-D3A6B5D6FD87}">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ErrorMessage="1" xr:uid="{4A671529-3B46-4A75-8014-EF1DD549CCB1}">
          <x14:formula1>
            <xm:f>číselníky!$V$3:$V$5</xm:f>
          </x14:formula1>
          <xm:sqref>B39</xm:sqref>
        </x14:dataValidation>
        <x14:dataValidation type="list" allowBlank="1" showErrorMessage="1" xr:uid="{17E842C3-F66B-4ECD-818E-8FF5D12D516D}">
          <x14:formula1>
            <xm:f>číselníky!$W$3:$W$5</xm:f>
          </x14:formula1>
          <xm:sqref>B21</xm:sqref>
        </x14:dataValidation>
        <x14:dataValidation type="list" allowBlank="1" showInputMessage="1" showErrorMessage="1" prompt="Vyberte možnost" xr:uid="{FB0728BD-D911-402F-9964-257C0347C9C4}">
          <x14:formula1>
            <xm:f>číselníky!$J$3:$J$7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6B3-8DED-4177-A8FE-F6A340867C67}">
  <sheetPr>
    <pageSetUpPr fitToPage="1"/>
  </sheetPr>
  <dimension ref="A1:H1005"/>
  <sheetViews>
    <sheetView workbookViewId="0">
      <selection activeCell="B6" sqref="B6"/>
    </sheetView>
  </sheetViews>
  <sheetFormatPr defaultColWidth="0" defaultRowHeight="15" customHeight="1"/>
  <cols>
    <col min="1" max="1" width="60.81640625" customWidth="1"/>
    <col min="2" max="2" width="23.453125" customWidth="1"/>
    <col min="3" max="6" width="21.54296875" customWidth="1"/>
    <col min="7" max="7" width="26" customWidth="1"/>
    <col min="8" max="8" width="14.453125" customWidth="1"/>
    <col min="9" max="16384" width="14.453125" hidden="1"/>
  </cols>
  <sheetData>
    <row r="1" spans="1:8" ht="15" customHeight="1" thickBot="1">
      <c r="A1" s="189" t="s">
        <v>838</v>
      </c>
      <c r="B1" s="74"/>
    </row>
    <row r="3" spans="1:8" ht="15.75" customHeight="1">
      <c r="A3" s="1" t="s">
        <v>839</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9" t="s">
        <v>501</v>
      </c>
      <c r="C6" s="66"/>
      <c r="D6" s="67"/>
      <c r="E6" s="67"/>
      <c r="F6" s="67"/>
      <c r="G6" s="67"/>
      <c r="H6" s="67"/>
    </row>
    <row r="7" spans="1:8" ht="15.75" customHeight="1">
      <c r="A7" s="4" t="s">
        <v>3</v>
      </c>
      <c r="B7" s="9"/>
      <c r="C7" s="13"/>
      <c r="D7" s="13"/>
      <c r="E7" s="13"/>
      <c r="F7" s="67"/>
      <c r="G7" s="67"/>
      <c r="H7" s="67"/>
    </row>
    <row r="8" spans="1:8" ht="15.75" customHeight="1">
      <c r="A8" s="5"/>
      <c r="B8" s="241"/>
      <c r="C8" s="242"/>
      <c r="D8" s="242"/>
      <c r="E8" s="243"/>
      <c r="F8" s="66"/>
      <c r="G8" s="67"/>
      <c r="H8" s="67"/>
    </row>
    <row r="9" spans="1:8" ht="15.75" customHeight="1">
      <c r="A9" s="5"/>
      <c r="B9" s="244"/>
      <c r="C9" s="245"/>
      <c r="D9" s="245"/>
      <c r="E9" s="246"/>
      <c r="F9" s="66"/>
      <c r="G9" s="67"/>
      <c r="H9" s="67"/>
    </row>
    <row r="10" spans="1:8" ht="15.75" customHeight="1">
      <c r="A10" s="4" t="s">
        <v>831</v>
      </c>
      <c r="B10" s="16"/>
      <c r="C10" s="16"/>
      <c r="D10" s="16"/>
      <c r="E10" s="16"/>
      <c r="F10" s="67"/>
      <c r="G10" s="67"/>
      <c r="H10" s="67"/>
    </row>
    <row r="11" spans="1:8" ht="66.75" customHeight="1">
      <c r="A11" s="247" t="s">
        <v>832</v>
      </c>
      <c r="B11" s="248"/>
      <c r="C11" s="248"/>
      <c r="D11" s="248"/>
      <c r="E11" s="248"/>
      <c r="F11" s="248"/>
      <c r="G11" s="249"/>
      <c r="H11" s="67"/>
    </row>
    <row r="12" spans="1:8" ht="15.75" customHeight="1">
      <c r="A12" s="66"/>
      <c r="B12" s="66"/>
      <c r="C12" s="66"/>
      <c r="D12" s="66"/>
      <c r="E12" s="67"/>
      <c r="F12" s="67"/>
      <c r="G12" s="67"/>
      <c r="H12" s="67"/>
    </row>
    <row r="13" spans="1:8" ht="78" customHeight="1">
      <c r="A13" s="5"/>
      <c r="B13" s="85" t="s">
        <v>510</v>
      </c>
      <c r="C13" s="20" t="s">
        <v>864</v>
      </c>
      <c r="D13" s="20" t="s">
        <v>15</v>
      </c>
      <c r="E13" s="20" t="s">
        <v>865</v>
      </c>
      <c r="F13" s="86" t="s">
        <v>511</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5" customHeight="1">
      <c r="A18" s="5"/>
      <c r="B18" s="23" t="s">
        <v>20</v>
      </c>
      <c r="C18" s="84">
        <f>IF(B21="ANO",VLOOKUP($B6,AV_EV,4),IF(B21="NE",VLOOKUP($B6,AV_EV,2),0%))</f>
        <v>0</v>
      </c>
      <c r="D18" s="84">
        <f>IF(B21="ANO",VLOOKUP($B6,AV_EV,5),IF(B21="NE",VLOOKUP($B6,AV_EV,3),0%))</f>
        <v>0</v>
      </c>
      <c r="E18" s="78"/>
      <c r="F18" s="78"/>
      <c r="G18" s="67"/>
      <c r="H18" s="67"/>
    </row>
    <row r="19" spans="1:8" ht="15.75" customHeight="1">
      <c r="A19" s="5"/>
      <c r="B19" s="5"/>
      <c r="C19" s="26"/>
      <c r="D19" s="27"/>
      <c r="E19" s="8"/>
      <c r="F19" s="66"/>
      <c r="G19" s="67"/>
      <c r="H19" s="67"/>
    </row>
    <row r="20" spans="1:8" ht="31.5" customHeight="1">
      <c r="A20" s="190" t="s">
        <v>841</v>
      </c>
      <c r="B20" s="5"/>
      <c r="C20" s="26"/>
      <c r="D20" s="27"/>
      <c r="E20" s="8"/>
      <c r="F20" s="66"/>
      <c r="G20" s="67"/>
      <c r="H20" s="67"/>
    </row>
    <row r="21" spans="1:8" ht="15.75" customHeight="1">
      <c r="A21" s="191"/>
      <c r="B21" s="89" t="s">
        <v>501</v>
      </c>
      <c r="C21" s="26"/>
      <c r="D21" s="27"/>
      <c r="E21" s="8"/>
      <c r="F21" s="66"/>
      <c r="G21" s="67"/>
      <c r="H21" s="67"/>
    </row>
    <row r="22" spans="1:8" ht="41.25" customHeight="1">
      <c r="A22" s="250" t="s">
        <v>24</v>
      </c>
      <c r="B22" s="251"/>
      <c r="C22" s="251"/>
      <c r="D22" s="251"/>
      <c r="E22" s="251"/>
      <c r="F22" s="251"/>
      <c r="G22" s="252"/>
      <c r="H22" s="67"/>
    </row>
    <row r="23" spans="1:8" ht="55.5" customHeight="1">
      <c r="A23" s="234" t="s">
        <v>512</v>
      </c>
      <c r="B23" s="235"/>
      <c r="C23" s="235"/>
      <c r="D23" s="235"/>
      <c r="E23" s="235"/>
      <c r="F23" s="235"/>
      <c r="G23" s="236"/>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871</v>
      </c>
      <c r="B26" s="67"/>
      <c r="C26" s="67"/>
      <c r="D26" s="67"/>
      <c r="E26" s="67"/>
      <c r="F26" s="67"/>
      <c r="G26" s="67"/>
      <c r="H26" s="67"/>
    </row>
    <row r="27" spans="1:8" ht="30.65" customHeight="1">
      <c r="A27" s="5"/>
      <c r="B27" s="87" t="s">
        <v>513</v>
      </c>
      <c r="C27" s="7">
        <v>0.7</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829</v>
      </c>
      <c r="B30" s="32" t="s">
        <v>28</v>
      </c>
      <c r="C30" s="90"/>
      <c r="D30" s="90"/>
      <c r="E30" s="90"/>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830</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65"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9" t="s">
        <v>501</v>
      </c>
      <c r="C39" s="13"/>
      <c r="D39" s="13"/>
      <c r="E39" s="13"/>
      <c r="F39" s="13"/>
      <c r="G39" s="67"/>
      <c r="H39" s="67"/>
    </row>
    <row r="40" spans="1:8" ht="78.75" customHeight="1">
      <c r="A40" s="250" t="s">
        <v>872</v>
      </c>
      <c r="B40" s="253"/>
      <c r="C40" s="253"/>
      <c r="D40" s="253"/>
      <c r="E40" s="253"/>
      <c r="F40" s="253"/>
      <c r="G40" s="254"/>
      <c r="H40" s="67"/>
    </row>
    <row r="41" spans="1:8" ht="15.65" customHeight="1">
      <c r="A41" s="67"/>
      <c r="B41" s="67"/>
      <c r="C41" s="67"/>
      <c r="D41" s="67"/>
      <c r="E41" s="67"/>
      <c r="F41" s="67"/>
      <c r="G41" s="67"/>
      <c r="H41" s="67"/>
    </row>
    <row r="42" spans="1:8" ht="15.75" customHeight="1">
      <c r="A42" s="45" t="s">
        <v>31</v>
      </c>
      <c r="B42" s="67"/>
      <c r="C42" s="67"/>
      <c r="D42" s="67"/>
      <c r="E42" s="67"/>
      <c r="F42" s="67"/>
      <c r="G42" s="67"/>
      <c r="H42" s="67"/>
    </row>
    <row r="43" spans="1:8" ht="15.75" customHeight="1">
      <c r="A43" s="9" t="s">
        <v>835</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1"/>
      <c r="D45" s="91"/>
      <c r="E45" s="91"/>
      <c r="F45" s="18">
        <f>SUM(C45:E45)</f>
        <v>0</v>
      </c>
      <c r="G45" s="66"/>
      <c r="H45" s="67"/>
    </row>
    <row r="46" spans="1:8" ht="15.75" customHeight="1">
      <c r="A46" s="59" t="s">
        <v>14</v>
      </c>
      <c r="B46" s="59" t="s">
        <v>12</v>
      </c>
      <c r="C46" s="91"/>
      <c r="D46" s="91"/>
      <c r="E46" s="91"/>
      <c r="F46" s="18">
        <f>SUM(C46:E46)</f>
        <v>0</v>
      </c>
      <c r="G46" s="22"/>
      <c r="H46" s="67"/>
    </row>
    <row r="47" spans="1:8" ht="15.75" customHeight="1">
      <c r="A47" s="53" t="s">
        <v>505</v>
      </c>
      <c r="B47" s="81" t="s">
        <v>12</v>
      </c>
      <c r="C47" s="91"/>
      <c r="D47" s="91"/>
      <c r="E47" s="91"/>
      <c r="F47" s="18">
        <f>SUM(C47:E47)</f>
        <v>0</v>
      </c>
      <c r="G47" s="22"/>
      <c r="H47" s="67"/>
    </row>
    <row r="48" spans="1:8" ht="15.75" customHeight="1">
      <c r="A48" s="79" t="s">
        <v>506</v>
      </c>
      <c r="B48" s="59" t="s">
        <v>12</v>
      </c>
      <c r="C48" s="91"/>
      <c r="D48" s="91"/>
      <c r="E48" s="91"/>
      <c r="F48" s="18">
        <f>SUM(C48:E48)</f>
        <v>0</v>
      </c>
      <c r="G48" s="66"/>
      <c r="H48" s="67"/>
    </row>
    <row r="49" spans="1:8" ht="15.75" customHeight="1">
      <c r="A49" s="53" t="s">
        <v>21</v>
      </c>
      <c r="B49" s="81" t="s">
        <v>12</v>
      </c>
      <c r="C49" s="91"/>
      <c r="D49" s="91"/>
      <c r="E49" s="91"/>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9" t="str">
        <f>IF($B$39="Flat rate 25%",IF(C49&gt;(SUM(C45,C47,C48)*0.25),"Výše nepřímých nákladů je překročena.",""),"")</f>
        <v/>
      </c>
      <c r="D51" s="159" t="str">
        <f>IF($B$39="Flat rate 25%",IF(D49&gt;(SUM(D45,D47,D48)*0.25),"Výše nepřímých nákladů je překročena.",""),"")</f>
        <v/>
      </c>
      <c r="E51" s="159"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4" t="s">
        <v>502</v>
      </c>
      <c r="B53" s="235"/>
      <c r="C53" s="235"/>
      <c r="D53" s="235"/>
      <c r="E53" s="235"/>
      <c r="F53" s="235"/>
      <c r="G53" s="236"/>
      <c r="H53" s="67"/>
    </row>
    <row r="54" spans="1:8" ht="15.75" customHeight="1">
      <c r="A54" s="234" t="s">
        <v>833</v>
      </c>
      <c r="B54" s="235"/>
      <c r="C54" s="235"/>
      <c r="D54" s="235"/>
      <c r="E54" s="235"/>
      <c r="F54" s="235"/>
      <c r="G54" s="236"/>
      <c r="H54" s="67"/>
    </row>
    <row r="55" spans="1:8" ht="15.75" customHeight="1">
      <c r="A55" s="49"/>
      <c r="B55" s="50"/>
      <c r="C55" s="51"/>
      <c r="D55" s="51"/>
      <c r="E55" s="51"/>
      <c r="F55" s="52"/>
      <c r="G55" s="48"/>
      <c r="H55" s="67"/>
    </row>
    <row r="56" spans="1:8" ht="15.75" customHeight="1">
      <c r="A56" s="45" t="s">
        <v>34</v>
      </c>
      <c r="B56" s="88" t="s">
        <v>514</v>
      </c>
      <c r="C56" s="13"/>
      <c r="D56" s="13"/>
      <c r="E56" s="13"/>
      <c r="F56" s="71"/>
      <c r="G56" s="67"/>
      <c r="H56" s="67"/>
    </row>
    <row r="57" spans="1:8" ht="15.75" customHeight="1">
      <c r="A57" s="11" t="s">
        <v>5</v>
      </c>
      <c r="B57" s="11" t="s">
        <v>6</v>
      </c>
      <c r="C57" s="12" t="s">
        <v>7</v>
      </c>
      <c r="D57" s="12" t="s">
        <v>8</v>
      </c>
      <c r="E57" s="12" t="s">
        <v>9</v>
      </c>
      <c r="F57" s="11" t="s">
        <v>10</v>
      </c>
      <c r="G57" s="66"/>
      <c r="H57" s="67"/>
    </row>
    <row r="58" spans="1:8" ht="48.65" customHeight="1">
      <c r="A58" s="53" t="s">
        <v>35</v>
      </c>
      <c r="B58" s="15" t="s">
        <v>12</v>
      </c>
      <c r="C58" s="54">
        <f>FLOOR(C50*(C30*$C$18+C31*$D$18),1)</f>
        <v>0</v>
      </c>
      <c r="D58" s="54">
        <f>FLOOR(D50*(D30*$C$18+D31*$D$18),1)</f>
        <v>0</v>
      </c>
      <c r="E58" s="54">
        <f>FLOOR(E50*(E30*$C$18+E31*$D$18),1)</f>
        <v>0</v>
      </c>
      <c r="F58" s="57">
        <f>MIN(F50*C27,SUM(C58:E58))</f>
        <v>0</v>
      </c>
      <c r="G58" s="237" t="s">
        <v>866</v>
      </c>
      <c r="H58" s="238"/>
    </row>
    <row r="59" spans="1:8" ht="15.75" customHeight="1">
      <c r="A59" s="79" t="s">
        <v>508</v>
      </c>
      <c r="B59" s="59" t="s">
        <v>12</v>
      </c>
      <c r="C59" s="91"/>
      <c r="D59" s="91"/>
      <c r="E59" s="91"/>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E61" si="3">D50</f>
        <v>0</v>
      </c>
      <c r="E61" s="29">
        <f t="shared" si="3"/>
        <v>0</v>
      </c>
      <c r="F61" s="18">
        <f t="shared" si="2"/>
        <v>0</v>
      </c>
      <c r="G61" s="67"/>
      <c r="H61" s="67"/>
    </row>
    <row r="62" spans="1:8" ht="15.75" customHeight="1" thickBot="1">
      <c r="A62" s="80" t="s">
        <v>509</v>
      </c>
      <c r="B62" s="53" t="s">
        <v>28</v>
      </c>
      <c r="C62" s="64">
        <f>IFERROR(C59/C61,0)</f>
        <v>0</v>
      </c>
      <c r="D62" s="64">
        <f>IFERROR(D59/D61,0)</f>
        <v>0</v>
      </c>
      <c r="E62" s="64">
        <f t="shared" ref="E62" si="4">IFERROR(E59/E61,0)</f>
        <v>0</v>
      </c>
      <c r="F62" s="37">
        <f>IFERROR(F59/F61,0)</f>
        <v>0</v>
      </c>
      <c r="G62" s="195">
        <f>podpora_celkem</f>
        <v>0</v>
      </c>
      <c r="H62" s="67"/>
    </row>
    <row r="63" spans="1:8" ht="60.65"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5" t="s">
        <v>869</v>
      </c>
      <c r="H63" s="256"/>
    </row>
    <row r="64" spans="1:8" ht="15.75" customHeight="1">
      <c r="A64" s="239" t="s">
        <v>100</v>
      </c>
      <c r="B64" s="240"/>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2">
        <f>C46*$C$62</f>
        <v>0</v>
      </c>
      <c r="D67" s="82">
        <f t="shared" ref="D67:D70" si="7">D46*$D$62</f>
        <v>0</v>
      </c>
      <c r="E67" s="82">
        <f t="shared" ref="E67:E70" si="8">E46*$E$62</f>
        <v>0</v>
      </c>
      <c r="F67" s="18">
        <f>SUM(C67:E67)</f>
        <v>0</v>
      </c>
      <c r="G67" s="67"/>
      <c r="H67" s="67"/>
    </row>
    <row r="68" spans="1:8" ht="15.75" customHeight="1">
      <c r="A68" s="53" t="s">
        <v>505</v>
      </c>
      <c r="B68" s="81" t="s">
        <v>12</v>
      </c>
      <c r="C68" s="68">
        <f>C47*$C$62</f>
        <v>0</v>
      </c>
      <c r="D68" s="68">
        <f>D47*$D$62</f>
        <v>0</v>
      </c>
      <c r="E68" s="68">
        <f t="shared" si="8"/>
        <v>0</v>
      </c>
      <c r="F68" s="18">
        <f>SUM(C68:E68)</f>
        <v>0</v>
      </c>
      <c r="G68" s="67"/>
      <c r="H68" s="67"/>
    </row>
    <row r="69" spans="1:8" ht="15.75" customHeight="1">
      <c r="A69" s="79" t="s">
        <v>506</v>
      </c>
      <c r="B69" s="59" t="s">
        <v>12</v>
      </c>
      <c r="C69" s="82">
        <f>C48*$C$62</f>
        <v>0</v>
      </c>
      <c r="D69" s="82">
        <f t="shared" si="7"/>
        <v>0</v>
      </c>
      <c r="E69" s="82">
        <f t="shared" si="8"/>
        <v>0</v>
      </c>
      <c r="F69" s="18">
        <f t="shared" si="6"/>
        <v>0</v>
      </c>
      <c r="G69" s="67"/>
      <c r="H69" s="67"/>
    </row>
    <row r="70" spans="1:8" ht="15.75" customHeight="1">
      <c r="A70" s="53" t="s">
        <v>834</v>
      </c>
      <c r="B70" s="81" t="s">
        <v>12</v>
      </c>
      <c r="C70" s="68">
        <f>C49*$C$62</f>
        <v>0</v>
      </c>
      <c r="D70" s="68">
        <f t="shared" si="7"/>
        <v>0</v>
      </c>
      <c r="E70" s="68">
        <f t="shared" si="8"/>
        <v>0</v>
      </c>
      <c r="F70" s="18">
        <f t="shared" si="6"/>
        <v>0</v>
      </c>
      <c r="G70" s="67"/>
      <c r="H70" s="67"/>
    </row>
    <row r="71" spans="1:8" ht="15.75" customHeight="1">
      <c r="A71" s="69" t="s">
        <v>144</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row r="74" spans="1:8" ht="15.75" customHeight="1">
      <c r="A74" t="s">
        <v>867</v>
      </c>
    </row>
    <row r="75" spans="1:8" ht="15.75" customHeight="1">
      <c r="A75" s="194" t="s">
        <v>868</v>
      </c>
      <c r="B75" s="69" t="s">
        <v>12</v>
      </c>
      <c r="C75" s="70">
        <f>C50*0.3</f>
        <v>0</v>
      </c>
      <c r="D75" s="70">
        <f>D50*0.3</f>
        <v>0</v>
      </c>
      <c r="E75" s="70">
        <f t="shared" ref="E75" si="9">E50*0.3</f>
        <v>0</v>
      </c>
      <c r="F75" s="18">
        <f>SUM(C75:E75)</f>
        <v>0</v>
      </c>
    </row>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9V3RABmZ0kc8rlAX8MGPrYxbnUzZ3lK0nrx3zg11d2DkpiiavftbZk+eJnOaWlVYX2R90g/lcPT89oUAP0kc+w==" saltValue="1ocA4mQJw4lRJASO3K+3sg==" spinCount="100000" sheet="1" selectLockedCells="1"/>
  <mergeCells count="10">
    <mergeCell ref="A54:G54"/>
    <mergeCell ref="G58:H58"/>
    <mergeCell ref="A64:B64"/>
    <mergeCell ref="B8:E9"/>
    <mergeCell ref="A11:G11"/>
    <mergeCell ref="A22:G22"/>
    <mergeCell ref="A23:G23"/>
    <mergeCell ref="A40:G40"/>
    <mergeCell ref="A53:G53"/>
    <mergeCell ref="G63:H63"/>
  </mergeCells>
  <conditionalFormatting sqref="C58:E58">
    <cfRule type="cellIs" dxfId="13" priority="16" stopIfTrue="1" operator="greaterThan">
      <formula>"C56"</formula>
    </cfRule>
    <cfRule type="cellIs" dxfId="12" priority="17" operator="greaterThan">
      <formula>"C56"</formula>
    </cfRule>
    <cfRule type="cellIs" dxfId="11" priority="18" operator="greaterThan">
      <formula>"C56"</formula>
    </cfRule>
  </conditionalFormatting>
  <conditionalFormatting sqref="C18">
    <cfRule type="cellIs" dxfId="10" priority="15" operator="greaterThan">
      <formula>"C16"</formula>
    </cfRule>
  </conditionalFormatting>
  <conditionalFormatting sqref="F62">
    <cfRule type="cellIs" dxfId="9" priority="14" operator="greaterThan">
      <formula>$C$18</formula>
    </cfRule>
  </conditionalFormatting>
  <conditionalFormatting sqref="G62">
    <cfRule type="cellIs" dxfId="8" priority="7" operator="greaterThan">
      <formula>0.7001</formula>
    </cfRule>
    <cfRule type="cellIs" dxfId="7" priority="8" operator="greaterThan">
      <formula>"70.01%"</formula>
    </cfRule>
  </conditionalFormatting>
  <conditionalFormatting sqref="G62">
    <cfRule type="cellIs" dxfId="6" priority="9" operator="lessThanOrEqual">
      <formula>"70 %"</formula>
    </cfRule>
  </conditionalFormatting>
  <conditionalFormatting sqref="C49:E49">
    <cfRule type="cellIs" dxfId="5" priority="5" operator="greaterThan">
      <formula>_xludf.ifs($B39="Flat rate s navýšením do 30%",(C45+C48)*0.3,$B39="Flat rate 20%",(C45+C48)*0.2,$B39="Full cost",C45+C48)</formula>
    </cfRule>
  </conditionalFormatting>
  <conditionalFormatting sqref="C46:C47">
    <cfRule type="expression" dxfId="4" priority="6">
      <formula>$F46&gt;0.2*$F50</formula>
    </cfRule>
  </conditionalFormatting>
  <conditionalFormatting sqref="D46:D47">
    <cfRule type="expression" dxfId="3" priority="4">
      <formula>$F46&gt;0.2*$F50</formula>
    </cfRule>
  </conditionalFormatting>
  <conditionalFormatting sqref="E46:E47">
    <cfRule type="expression" dxfId="2" priority="2">
      <formula>$F46&gt;0.2*$F50</formula>
    </cfRule>
  </conditionalFormatting>
  <dataValidations count="4">
    <dataValidation operator="lessThanOrEqual" allowBlank="1" showDropDown="1" showInputMessage="1" showErrorMessage="1" prompt="Zadejte číslo je menší než nebo rovno =E58" sqref="E59" xr:uid="{D095846D-8623-43C9-976B-E7E5CC7742EF}"/>
    <dataValidation operator="lessThanOrEqual" allowBlank="1" showDropDown="1" showInputMessage="1" showErrorMessage="1" prompt="Zadejte číslo je menší než nebo rovno =C58" sqref="C59" xr:uid="{6CA01382-D7CC-461F-8D2F-78275040E1E0}"/>
    <dataValidation operator="lessThanOrEqual" allowBlank="1" showDropDown="1" showInputMessage="1" showErrorMessage="1" prompt="Zadejte číslo je menší než nebo rovno =D58" sqref="D59" xr:uid="{F7B3F171-35AE-41FD-AE83-71199130960C}"/>
    <dataValidation type="decimal" operator="lessThanOrEqual" allowBlank="1" showDropDown="1" showInputMessage="1" prompt="Zadejte číslo je menší než nebo rovno podle podmínek " sqref="C49:E49" xr:uid="{317AEBCB-211A-4D63-8D37-2B64CDD84BDE}">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FE9038B6-B776-4A82-93B1-B0E7F0587175}">
          <x14:formula1>
            <xm:f>číselníky!$J$3:$J$7</xm:f>
          </x14:formula1>
          <xm:sqref>B6</xm:sqref>
        </x14:dataValidation>
        <x14:dataValidation type="list" allowBlank="1" showErrorMessage="1" xr:uid="{E2E25430-6C57-4BD5-B614-06857182A744}">
          <x14:formula1>
            <xm:f>číselníky!$W$3:$W$5</xm:f>
          </x14:formula1>
          <xm:sqref>B21</xm:sqref>
        </x14:dataValidation>
        <x14:dataValidation type="list" allowBlank="1" showErrorMessage="1" xr:uid="{E6E63C7F-093E-45DE-8798-CF358E12E81D}">
          <x14:formula1>
            <xm:f>číselníky!$V$3:$V$5</xm:f>
          </x14:formula1>
          <xm:sqref>B39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54"/>
  <sheetViews>
    <sheetView workbookViewId="0"/>
  </sheetViews>
  <sheetFormatPr defaultColWidth="0" defaultRowHeight="15" customHeight="1"/>
  <cols>
    <col min="1" max="1" width="60.81640625" customWidth="1"/>
    <col min="2" max="2" width="22.54296875" customWidth="1"/>
    <col min="3" max="6" width="21.54296875" customWidth="1"/>
    <col min="7" max="7" width="26" customWidth="1"/>
    <col min="8" max="8" width="0" hidden="1" customWidth="1"/>
    <col min="9" max="16384" width="14.453125" hidden="1"/>
  </cols>
  <sheetData>
    <row r="1" spans="1:8" ht="15.75" customHeight="1">
      <c r="A1" s="1" t="s">
        <v>812</v>
      </c>
      <c r="B1" s="2"/>
      <c r="C1" s="2"/>
      <c r="D1" s="2"/>
      <c r="E1" s="2"/>
      <c r="F1" s="2"/>
      <c r="G1" s="2"/>
      <c r="H1" s="2"/>
    </row>
    <row r="2" spans="1:8" ht="15.75" customHeight="1">
      <c r="A2" s="4" t="s">
        <v>871</v>
      </c>
      <c r="B2" s="2"/>
      <c r="C2" s="2"/>
      <c r="D2" s="2"/>
      <c r="E2" s="2"/>
      <c r="F2" s="2"/>
      <c r="G2" s="2"/>
      <c r="H2" s="2"/>
    </row>
    <row r="3" spans="1:8" ht="41.25" customHeight="1">
      <c r="A3" s="5"/>
      <c r="B3" s="87" t="s">
        <v>515</v>
      </c>
      <c r="C3" s="7">
        <v>0.7</v>
      </c>
      <c r="D3" s="8"/>
      <c r="E3" s="8"/>
      <c r="F3" s="6"/>
      <c r="G3" s="2"/>
      <c r="H3" s="2"/>
    </row>
    <row r="4" spans="1:8" ht="15.75" customHeight="1">
      <c r="A4" s="6"/>
      <c r="B4" s="5"/>
      <c r="C4" s="5"/>
      <c r="D4" s="2"/>
      <c r="E4" s="6"/>
      <c r="F4" s="6"/>
      <c r="G4" s="2"/>
      <c r="H4" s="2"/>
    </row>
    <row r="5" spans="1:8" ht="15.75" customHeight="1">
      <c r="A5" s="2"/>
      <c r="B5" s="2"/>
      <c r="C5" s="2"/>
      <c r="D5" s="2"/>
      <c r="E5" s="2"/>
      <c r="F5" s="2"/>
      <c r="G5" s="2"/>
      <c r="H5" s="2"/>
    </row>
    <row r="6" spans="1:8" ht="15.75" customHeight="1">
      <c r="A6" s="10" t="s">
        <v>4</v>
      </c>
      <c r="B6" s="2"/>
      <c r="C6" s="2"/>
      <c r="D6" s="2"/>
      <c r="E6" s="2"/>
      <c r="F6" s="2"/>
      <c r="G6" s="2"/>
      <c r="H6" s="2"/>
    </row>
    <row r="7" spans="1:8" ht="15.75" customHeight="1">
      <c r="A7" s="11" t="s">
        <v>5</v>
      </c>
      <c r="B7" s="11" t="s">
        <v>6</v>
      </c>
      <c r="C7" s="12" t="s">
        <v>7</v>
      </c>
      <c r="D7" s="12" t="s">
        <v>8</v>
      </c>
      <c r="E7" s="12" t="s">
        <v>9</v>
      </c>
      <c r="F7" s="11" t="s">
        <v>10</v>
      </c>
      <c r="G7" s="6"/>
      <c r="H7" s="2"/>
    </row>
    <row r="8" spans="1:8" ht="15.75" customHeight="1">
      <c r="A8" s="53" t="s">
        <v>11</v>
      </c>
      <c r="B8" s="15" t="s">
        <v>12</v>
      </c>
      <c r="C8" s="17">
        <f>'Fin. plán 1 (hlavní uchazeč)'!C43+'Fin. plán 2 (další účastník 1)'!C45+'Fin. plán 3 (další účastník 2)'!C45</f>
        <v>0</v>
      </c>
      <c r="D8" s="17">
        <f>'Fin. plán 1 (hlavní uchazeč)'!D43+'Fin. plán 2 (další účastník 1)'!D45+'Fin. plán 3 (další účastník 2)'!D45</f>
        <v>0</v>
      </c>
      <c r="E8" s="17">
        <f>'Fin. plán 1 (hlavní uchazeč)'!E43+'Fin. plán 2 (další účastník 1)'!E45+'Fin. plán 3 (další účastník 2)'!E45</f>
        <v>0</v>
      </c>
      <c r="F8" s="18">
        <f>SUM(C8:E8)</f>
        <v>0</v>
      </c>
      <c r="G8" s="6"/>
      <c r="H8" s="2"/>
    </row>
    <row r="9" spans="1:8" ht="15.75" customHeight="1">
      <c r="A9" s="53" t="s">
        <v>14</v>
      </c>
      <c r="B9" s="14" t="s">
        <v>12</v>
      </c>
      <c r="C9" s="17">
        <f>'Fin. plán 1 (hlavní uchazeč)'!C44+'Fin. plán 2 (další účastník 1)'!C46+'Fin. plán 3 (další účastník 2)'!C46</f>
        <v>0</v>
      </c>
      <c r="D9" s="17">
        <f>'Fin. plán 1 (hlavní uchazeč)'!D44+'Fin. plán 2 (další účastník 1)'!D46+'Fin. plán 3 (další účastník 2)'!D46</f>
        <v>0</v>
      </c>
      <c r="E9" s="17">
        <f>'Fin. plán 1 (hlavní uchazeč)'!E44+'Fin. plán 2 (další účastník 1)'!E46+'Fin. plán 3 (další účastník 2)'!E46</f>
        <v>0</v>
      </c>
      <c r="F9" s="18">
        <f t="shared" ref="F9:F12" si="0">SUM(C9:E9)</f>
        <v>0</v>
      </c>
      <c r="G9" s="22"/>
      <c r="H9" s="2"/>
    </row>
    <row r="10" spans="1:8" ht="15.75" customHeight="1">
      <c r="A10" s="53" t="s">
        <v>505</v>
      </c>
      <c r="B10" s="83" t="s">
        <v>12</v>
      </c>
      <c r="C10" s="17">
        <f>'Fin. plán 1 (hlavní uchazeč)'!C45+'Fin. plán 2 (další účastník 1)'!C47+'Fin. plán 3 (další účastník 2)'!C47</f>
        <v>0</v>
      </c>
      <c r="D10" s="17">
        <f>'Fin. plán 1 (hlavní uchazeč)'!D45+'Fin. plán 2 (další účastník 1)'!D47+'Fin. plán 3 (další účastník 2)'!D47</f>
        <v>0</v>
      </c>
      <c r="E10" s="17">
        <f>'Fin. plán 1 (hlavní uchazeč)'!E45+'Fin. plán 2 (další účastník 1)'!E47+'Fin. plán 3 (další účastník 2)'!E47</f>
        <v>0</v>
      </c>
      <c r="F10" s="18">
        <f t="shared" si="0"/>
        <v>0</v>
      </c>
      <c r="G10" s="22"/>
      <c r="H10" s="67"/>
    </row>
    <row r="11" spans="1:8" ht="15.75" customHeight="1">
      <c r="A11" s="53" t="s">
        <v>506</v>
      </c>
      <c r="B11" s="15" t="s">
        <v>12</v>
      </c>
      <c r="C11" s="17">
        <f>'Fin. plán 1 (hlavní uchazeč)'!C46+'Fin. plán 2 (další účastník 1)'!C48+'Fin. plán 3 (další účastník 2)'!C48</f>
        <v>0</v>
      </c>
      <c r="D11" s="17">
        <f>'Fin. plán 1 (hlavní uchazeč)'!D46+'Fin. plán 2 (další účastník 1)'!D48+'Fin. plán 3 (další účastník 2)'!D48</f>
        <v>0</v>
      </c>
      <c r="E11" s="17">
        <f>'Fin. plán 1 (hlavní uchazeč)'!E46+'Fin. plán 2 (další účastník 1)'!E48+'Fin. plán 3 (další účastník 2)'!E48</f>
        <v>0</v>
      </c>
      <c r="F11" s="18">
        <f t="shared" si="0"/>
        <v>0</v>
      </c>
      <c r="G11" s="6"/>
      <c r="H11" s="2"/>
    </row>
    <row r="12" spans="1:8" ht="15.75" customHeight="1">
      <c r="A12" s="53" t="s">
        <v>21</v>
      </c>
      <c r="B12" s="14" t="s">
        <v>12</v>
      </c>
      <c r="C12" s="17">
        <f>'Fin. plán 1 (hlavní uchazeč)'!C47+'Fin. plán 2 (další účastník 1)'!C49+'Fin. plán 3 (další účastník 2)'!C49</f>
        <v>0</v>
      </c>
      <c r="D12" s="17">
        <f>'Fin. plán 1 (hlavní uchazeč)'!D47+'Fin. plán 2 (další účastník 1)'!D49+'Fin. plán 3 (další účastník 2)'!D49</f>
        <v>0</v>
      </c>
      <c r="E12" s="17">
        <f>'Fin. plán 1 (hlavní uchazeč)'!E47+'Fin. plán 2 (další účastník 1)'!E49+'Fin. plán 3 (další účastník 2)'!E49</f>
        <v>0</v>
      </c>
      <c r="F12" s="18">
        <f t="shared" si="0"/>
        <v>0</v>
      </c>
      <c r="G12" s="24"/>
      <c r="H12" s="2"/>
    </row>
    <row r="13" spans="1:8" ht="15.75" customHeight="1">
      <c r="A13" s="25" t="s">
        <v>22</v>
      </c>
      <c r="B13" s="28" t="s">
        <v>12</v>
      </c>
      <c r="C13" s="160">
        <f>SUM(C8:C12)</f>
        <v>0</v>
      </c>
      <c r="D13" s="160">
        <f t="shared" ref="D13:E13" si="1">SUM(D8:D12)</f>
        <v>0</v>
      </c>
      <c r="E13" s="160">
        <f t="shared" si="1"/>
        <v>0</v>
      </c>
      <c r="F13" s="18">
        <f>SUM(F8:F12)</f>
        <v>0</v>
      </c>
      <c r="G13" s="6"/>
      <c r="H13" s="2"/>
    </row>
    <row r="14" spans="1:8" ht="15.75" customHeight="1">
      <c r="A14" s="30"/>
      <c r="B14" s="30"/>
      <c r="C14" s="30"/>
      <c r="D14" s="30"/>
      <c r="E14" s="30"/>
      <c r="F14" s="24"/>
      <c r="G14" s="6"/>
      <c r="H14" s="2"/>
    </row>
    <row r="15" spans="1:8" ht="15.75" customHeight="1">
      <c r="A15" s="10" t="s">
        <v>25</v>
      </c>
      <c r="B15" s="13"/>
      <c r="C15" s="13"/>
      <c r="D15" s="13"/>
      <c r="E15" s="13"/>
      <c r="F15" s="13"/>
      <c r="G15" s="2"/>
      <c r="H15" s="2"/>
    </row>
    <row r="16" spans="1:8" ht="15.75" customHeight="1">
      <c r="A16" s="11" t="s">
        <v>5</v>
      </c>
      <c r="B16" s="11" t="s">
        <v>6</v>
      </c>
      <c r="C16" s="12" t="s">
        <v>7</v>
      </c>
      <c r="D16" s="12" t="s">
        <v>8</v>
      </c>
      <c r="E16" s="12" t="s">
        <v>9</v>
      </c>
      <c r="F16" s="11" t="s">
        <v>10</v>
      </c>
      <c r="G16" s="6"/>
      <c r="H16" s="2"/>
    </row>
    <row r="17" spans="1:8" ht="15.75" customHeight="1">
      <c r="A17" s="14" t="s">
        <v>870</v>
      </c>
      <c r="B17" s="15" t="s">
        <v>12</v>
      </c>
      <c r="C17" s="17">
        <f>'Fin. plán 1 (hlavní uchazeč)'!C57+'Fin. plán 2 (další účastník 1)'!C59+'Fin. plán 3 (další účastník 2)'!C59</f>
        <v>0</v>
      </c>
      <c r="D17" s="17">
        <f>'Fin. plán 1 (hlavní uchazeč)'!D57+'Fin. plán 2 (další účastník 1)'!D59+'Fin. plán 3 (další účastník 2)'!D59</f>
        <v>0</v>
      </c>
      <c r="E17" s="17">
        <f>'Fin. plán 1 (hlavní uchazeč)'!E57+'Fin. plán 2 (další účastník 1)'!E59+'Fin. plán 3 (další účastník 2)'!E59</f>
        <v>0</v>
      </c>
      <c r="F17" s="18">
        <f>SUM(C17:E17)</f>
        <v>0</v>
      </c>
      <c r="G17" s="31"/>
      <c r="H17" s="2"/>
    </row>
    <row r="18" spans="1:8" ht="15.75" customHeight="1">
      <c r="A18" s="83" t="s">
        <v>507</v>
      </c>
      <c r="B18" s="15" t="s">
        <v>12</v>
      </c>
      <c r="C18" s="17">
        <f>'Fin. plán 1 (hlavní uchazeč)'!C58+'Fin. plán 2 (další účastník 1)'!C60+'Fin. plán 3 (další účastník 2)'!C60</f>
        <v>0</v>
      </c>
      <c r="D18" s="17">
        <f>'Fin. plán 1 (hlavní uchazeč)'!D58+'Fin. plán 2 (další účastník 1)'!D60+'Fin. plán 3 (další účastník 2)'!D60</f>
        <v>0</v>
      </c>
      <c r="E18" s="17">
        <f>'Fin. plán 1 (hlavní uchazeč)'!E58+'Fin. plán 2 (další účastník 1)'!E60+'Fin. plán 3 (další účastník 2)'!E60</f>
        <v>0</v>
      </c>
      <c r="F18" s="18">
        <f t="shared" ref="F18:F19" si="2">SUM(C18:E18)</f>
        <v>0</v>
      </c>
      <c r="G18" s="6"/>
      <c r="H18" s="2"/>
    </row>
    <row r="19" spans="1:8" ht="15.75" customHeight="1" thickBot="1">
      <c r="A19" s="14" t="s">
        <v>25</v>
      </c>
      <c r="B19" s="15" t="s">
        <v>12</v>
      </c>
      <c r="C19" s="17">
        <f>'Fin. plán 1 (hlavní uchazeč)'!C59+'Fin. plán 2 (další účastník 1)'!C61+'Fin. plán 3 (další účastník 2)'!C61</f>
        <v>0</v>
      </c>
      <c r="D19" s="17">
        <f>'Fin. plán 1 (hlavní uchazeč)'!D59+'Fin. plán 2 (další účastník 1)'!D61+'Fin. plán 3 (další účastník 2)'!D61</f>
        <v>0</v>
      </c>
      <c r="E19" s="17">
        <f>'Fin. plán 1 (hlavní uchazeč)'!E59+'Fin. plán 2 (další účastník 1)'!E61+'Fin. plán 3 (další účastník 2)'!E61</f>
        <v>0</v>
      </c>
      <c r="F19" s="76">
        <f t="shared" si="2"/>
        <v>0</v>
      </c>
      <c r="G19" s="6"/>
      <c r="H19" s="2"/>
    </row>
    <row r="20" spans="1:8" ht="15.75" customHeight="1" thickBot="1">
      <c r="A20" s="69" t="s">
        <v>873</v>
      </c>
      <c r="B20" s="28" t="s">
        <v>28</v>
      </c>
      <c r="C20" s="35">
        <f>IFERROR(C17/C19,0)</f>
        <v>0</v>
      </c>
      <c r="D20" s="35">
        <f>IFERROR(D17/D19,0)</f>
        <v>0</v>
      </c>
      <c r="E20" s="75">
        <f t="shared" ref="E20" si="3">IFERROR(E17/E19,0)</f>
        <v>0</v>
      </c>
      <c r="F20" s="77">
        <f>IFERROR(F17/F19,0)</f>
        <v>0</v>
      </c>
      <c r="G20" s="72"/>
      <c r="H20" s="2"/>
    </row>
    <row r="21" spans="1:8" ht="15.75" customHeight="1">
      <c r="A21" s="30"/>
      <c r="B21" s="30"/>
      <c r="C21" s="24"/>
      <c r="D21" s="24"/>
      <c r="E21" s="24"/>
      <c r="F21" s="24"/>
      <c r="G21" s="2"/>
      <c r="H21" s="2"/>
    </row>
    <row r="22" spans="1:8" ht="15.75" customHeight="1">
      <c r="A22" s="39"/>
      <c r="B22" s="40"/>
      <c r="C22" s="41"/>
      <c r="D22" s="41"/>
      <c r="E22" s="41"/>
      <c r="F22" s="42"/>
      <c r="G22" s="44"/>
      <c r="H22" s="44"/>
    </row>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sheetProtection algorithmName="SHA-512" hashValue="CpJI8hN7Tt936lTmBnba3Z1mXHWKg6yjemWucr48YFs+Wi1yAp4LWJ/WQGnNYKdCDHfR0ZB8Hj36ZItErZy+xg==" saltValue="1gcM61grh9lddbRxUHJLpA==" spinCount="100000" sheet="1" selectLockedCells="1"/>
  <conditionalFormatting sqref="F20">
    <cfRule type="cellIs" dxfId="1" priority="1" operator="lessThanOrEqual">
      <formula>0.7</formula>
    </cfRule>
    <cfRule type="cellIs" dxfId="0" priority="2" operator="greaterThan">
      <formula>0.7001</formula>
    </cfRule>
  </conditionalFormatting>
  <pageMargins left="0.7" right="0.7" top="0.78740157499999996" bottom="0.78740157499999996" header="0" footer="0"/>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22</vt:i4>
      </vt:variant>
    </vt:vector>
  </HeadingPairs>
  <TitlesOfParts>
    <vt:vector size="32" baseType="lpstr">
      <vt:lpstr>číselníky</vt:lpstr>
      <vt:lpstr>POKYNY</vt:lpstr>
      <vt:lpstr>IDENTIFIKAČNÍ ÚDAJE PROJEKTU</vt:lpstr>
      <vt:lpstr>UCHAZEČI</vt:lpstr>
      <vt:lpstr>VÝSLEDKY</vt:lpstr>
      <vt:lpstr>Fin. plán 1 (hlavní uchazeč)</vt:lpstr>
      <vt:lpstr>Fin. plán 2 (další účastník 1)</vt:lpstr>
      <vt:lpstr>Fin. plán 3 (další účastník 2)</vt:lpstr>
      <vt:lpstr>FINANČNÍ PLÁN-CELKEM</vt:lpstr>
      <vt:lpstr>PŘÍLOHY ZA PROJEKT</vt:lpstr>
      <vt:lpstr>ANONE</vt:lpstr>
      <vt:lpstr>AV_EV</vt:lpstr>
      <vt:lpstr>avev</vt:lpstr>
      <vt:lpstr>CEP</vt:lpstr>
      <vt:lpstr>cileNPOV</vt:lpstr>
      <vt:lpstr>duvernost</vt:lpstr>
      <vt:lpstr>kraje</vt:lpstr>
      <vt:lpstr>kurz</vt:lpstr>
      <vt:lpstr>mesic_konec</vt:lpstr>
      <vt:lpstr>mesic_zacatek</vt:lpstr>
      <vt:lpstr>npov</vt:lpstr>
      <vt:lpstr>okresy</vt:lpstr>
      <vt:lpstr>podpora_celkem</vt:lpstr>
      <vt:lpstr>podtyporganizace</vt:lpstr>
      <vt:lpstr>pravni_forma</vt:lpstr>
      <vt:lpstr>resitele</vt:lpstr>
      <vt:lpstr>rezie</vt:lpstr>
      <vt:lpstr>rok_konec</vt:lpstr>
      <vt:lpstr>rok_zacatek</vt:lpstr>
      <vt:lpstr>roleuchazece</vt:lpstr>
      <vt:lpstr>typorganizace</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Nehilčová</dc:creator>
  <cp:lastModifiedBy>Kristina Nehilčová</cp:lastModifiedBy>
  <dcterms:created xsi:type="dcterms:W3CDTF">2019-03-21T14:54:22Z</dcterms:created>
  <dcterms:modified xsi:type="dcterms:W3CDTF">2019-12-05T10:02:12Z</dcterms:modified>
</cp:coreProperties>
</file>